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2030" windowHeight="5550" tabRatio="905" firstSheet="3" activeTab="5"/>
  </bookViews>
  <sheets>
    <sheet name="Kreu" sheetId="1" r:id="rId1"/>
    <sheet name="Pasqyra e Pozicionit Financiar" sheetId="2" r:id="rId2"/>
    <sheet name="Pasqyra e te Ardhurave" sheetId="3" r:id="rId3"/>
    <sheet name="Pasqyra e Ndryshimit ne Kapital" sheetId="4" r:id="rId4"/>
    <sheet name="Pasqyra e Rrjedhes Monetare" sheetId="5" r:id="rId5"/>
    <sheet name="Shenime te Pasqyrave Financiare" sheetId="11" r:id="rId6"/>
    <sheet name="Shenime te Pozicionit Financiar" sheetId="6" r:id="rId7"/>
    <sheet name="Amort. AQT" sheetId="14" r:id="rId8"/>
    <sheet name="Income from Activity" sheetId="15" r:id="rId9"/>
    <sheet name="Statement (ALB)" sheetId="16" r:id="rId10"/>
    <sheet name="Statement (ALB) (2)" sheetId="17" r:id="rId11"/>
    <sheet name="Financial instruments contin." sheetId="13" state="hidden" r:id="rId12"/>
  </sheets>
  <definedNames>
    <definedName name="_xlnm._FilterDatabase" localSheetId="8" hidden="1">'Income from Activity'!$H$6:$J$43</definedName>
    <definedName name="_Hlk242583290" localSheetId="11">'Financial instruments contin.'!$B$5</definedName>
    <definedName name="_Ref207175943" localSheetId="6">'Shenime te Pozicionit Financiar'!#REF!</definedName>
    <definedName name="_xlnm.Print_Area" localSheetId="7">'Amort. AQT'!$A$1:$G$47</definedName>
    <definedName name="_xlnm.Print_Area" localSheetId="8">'Income from Activity'!$A$1:$L$64</definedName>
    <definedName name="_xlnm.Print_Area" localSheetId="0">Kreu!$A$1:$J$49</definedName>
    <definedName name="_xlnm.Print_Area" localSheetId="1">'Pasqyra e Pozicionit Financiar'!$A$1:$F$50</definedName>
    <definedName name="_xlnm.Print_Area" localSheetId="4">'Pasqyra e Rrjedhes Monetare'!$A$1:$E$70</definedName>
    <definedName name="_xlnm.Print_Area" localSheetId="2">'Pasqyra e te Ardhurave'!$A$1:$F$57</definedName>
    <definedName name="_xlnm.Print_Area" localSheetId="6">'Shenime te Pozicionit Financiar'!$A$1:$F$100</definedName>
    <definedName name="_xlnm.Print_Area" localSheetId="9">'Statement (ALB)'!$A$1:$B$30</definedName>
    <definedName name="_xlnm.Print_Area" localSheetId="10">'Statement (ALB) (2)'!$A$1:$A$27</definedName>
  </definedNames>
  <calcPr calcId="125725"/>
</workbook>
</file>

<file path=xl/calcChain.xml><?xml version="1.0" encoding="utf-8"?>
<calcChain xmlns="http://schemas.openxmlformats.org/spreadsheetml/2006/main">
  <c r="D77" i="6"/>
  <c r="B11" i="4"/>
  <c r="B7"/>
  <c r="D7"/>
  <c r="C31" i="5"/>
  <c r="D33" i="6"/>
  <c r="D67"/>
  <c r="D32"/>
  <c r="D24"/>
  <c r="D30" i="2"/>
  <c r="C18" i="5" s="1"/>
  <c r="D16" i="6"/>
  <c r="D18"/>
  <c r="D7"/>
  <c r="D8"/>
  <c r="D6"/>
  <c r="D35"/>
  <c r="D31" i="2"/>
  <c r="D33"/>
  <c r="D13"/>
  <c r="D10" i="6"/>
  <c r="D11" i="2"/>
  <c r="D44" i="6"/>
  <c r="D37" i="2"/>
  <c r="D39"/>
  <c r="D21" i="14"/>
  <c r="D34"/>
  <c r="D5" i="2"/>
  <c r="C27" i="5"/>
  <c r="D56" i="6"/>
  <c r="C32" i="5"/>
  <c r="C34" s="1"/>
  <c r="C16" i="3"/>
  <c r="C18"/>
  <c r="D65" i="6"/>
  <c r="D66"/>
  <c r="E13" i="14"/>
  <c r="D7" i="2"/>
  <c r="D64" i="6"/>
  <c r="D68"/>
  <c r="A4" i="16"/>
  <c r="A3" i="17" s="1"/>
  <c r="A3" i="16"/>
  <c r="A2" i="17" s="1"/>
  <c r="I4" i="15"/>
  <c r="A5" i="16" s="1"/>
  <c r="A4" i="17" s="1"/>
  <c r="J2" i="15"/>
  <c r="K44"/>
  <c r="K45"/>
  <c r="K46"/>
  <c r="D9" i="14"/>
  <c r="E9"/>
  <c r="F9"/>
  <c r="G9"/>
  <c r="D10"/>
  <c r="E10"/>
  <c r="F10"/>
  <c r="G10"/>
  <c r="D11"/>
  <c r="E11"/>
  <c r="F11"/>
  <c r="G11"/>
  <c r="D12"/>
  <c r="E12"/>
  <c r="F12"/>
  <c r="G12"/>
  <c r="D13"/>
  <c r="F13"/>
  <c r="G13"/>
  <c r="D14"/>
  <c r="E14"/>
  <c r="F14"/>
  <c r="G14"/>
  <c r="D15"/>
  <c r="E15"/>
  <c r="G15"/>
  <c r="F15"/>
  <c r="G22"/>
  <c r="G23"/>
  <c r="G24"/>
  <c r="G25"/>
  <c r="D26"/>
  <c r="E26"/>
  <c r="F26"/>
  <c r="G26"/>
  <c r="D27"/>
  <c r="E27"/>
  <c r="F27"/>
  <c r="G27"/>
  <c r="D28"/>
  <c r="E28"/>
  <c r="F28"/>
  <c r="G28"/>
  <c r="G35"/>
  <c r="G36"/>
  <c r="G37"/>
  <c r="G38"/>
  <c r="D39"/>
  <c r="E39"/>
  <c r="E41"/>
  <c r="F39"/>
  <c r="D40"/>
  <c r="F40"/>
  <c r="G40"/>
  <c r="D41"/>
  <c r="F41"/>
  <c r="C29" i="5"/>
  <c r="C9" i="4"/>
  <c r="D9"/>
  <c r="C11" i="5"/>
  <c r="C16"/>
  <c r="D15" i="2"/>
  <c r="D17" s="1"/>
  <c r="D70" i="6"/>
  <c r="C9" i="3"/>
  <c r="G39" i="14"/>
  <c r="G41" s="1"/>
  <c r="D58" i="6"/>
  <c r="C8" i="3"/>
  <c r="C11"/>
  <c r="C13" s="1"/>
  <c r="C22" s="1"/>
  <c r="C30" s="1"/>
  <c r="D26" i="6"/>
  <c r="C8" i="4" l="1"/>
  <c r="D23" i="2"/>
  <c r="D26" s="1"/>
  <c r="D41" s="1"/>
  <c r="D76" i="6"/>
  <c r="D80" s="1"/>
  <c r="C8" i="5"/>
  <c r="C14" s="1"/>
  <c r="C20" s="1"/>
  <c r="C36" l="1"/>
  <c r="C40" s="1"/>
  <c r="C24"/>
  <c r="D8" i="4"/>
  <c r="D11" s="1"/>
  <c r="C11"/>
</calcChain>
</file>

<file path=xl/sharedStrings.xml><?xml version="1.0" encoding="utf-8"?>
<sst xmlns="http://schemas.openxmlformats.org/spreadsheetml/2006/main" count="411" uniqueCount="269">
  <si>
    <t>I</t>
  </si>
  <si>
    <t>II</t>
  </si>
  <si>
    <t>B</t>
  </si>
  <si>
    <t>A</t>
  </si>
  <si>
    <t>December 31,</t>
  </si>
  <si>
    <t>Financial liabilities</t>
  </si>
  <si>
    <t>EUR</t>
  </si>
  <si>
    <t>USD</t>
  </si>
  <si>
    <t>LEK</t>
  </si>
  <si>
    <t>Sensitivity Analysis</t>
  </si>
  <si>
    <t>Equity</t>
  </si>
  <si>
    <t>Profit or Loss</t>
  </si>
  <si>
    <t>Interest rate risk profile</t>
  </si>
  <si>
    <t>At the reporting date the interest profile of the Company's interest-bearing financial instruments was:</t>
  </si>
  <si>
    <t>Variable rate instruments</t>
  </si>
  <si>
    <t>Cash flow sensitivity analysis for variable rate instruments</t>
  </si>
  <si>
    <t>Effect in Lek</t>
  </si>
  <si>
    <t>100 bp Increase</t>
  </si>
  <si>
    <t>100 bp decrease</t>
  </si>
  <si>
    <t>100 bp increase</t>
  </si>
  <si>
    <t>variable rate instruments</t>
  </si>
  <si>
    <t>Related parties</t>
  </si>
  <si>
    <t xml:space="preserve">Contingencies and commitments </t>
  </si>
  <si>
    <t>Contingent liabilities</t>
  </si>
  <si>
    <t>Legal disputes</t>
  </si>
  <si>
    <t>Going Concern</t>
  </si>
  <si>
    <t>Events after the reporting period</t>
  </si>
  <si>
    <t>Due to Comverse Israel</t>
  </si>
  <si>
    <t>Due to Comverse Italy</t>
  </si>
  <si>
    <t>Due to Comverse UK</t>
  </si>
  <si>
    <t>Due to Comverse Poland</t>
  </si>
  <si>
    <t>Due to other Comverse entities</t>
  </si>
  <si>
    <t>Emri i plote dhe adresa</t>
  </si>
  <si>
    <t xml:space="preserve">Tirane </t>
  </si>
  <si>
    <t>Data e regjistrimit</t>
  </si>
  <si>
    <t>Tipi I regjistrimit</t>
  </si>
  <si>
    <t>Aktivitet kryesore:</t>
  </si>
  <si>
    <t>Aktivet</t>
  </si>
  <si>
    <t>Aktivet afatgjata</t>
  </si>
  <si>
    <t>Aktivet afatshkurtra</t>
  </si>
  <si>
    <t>Llogari te arketueshme</t>
  </si>
  <si>
    <t>Mjete monetare dhe ekuivalente</t>
  </si>
  <si>
    <t>Aktive te tjera afatshkurta</t>
  </si>
  <si>
    <t>Kapitali:</t>
  </si>
  <si>
    <t>Fitim/(Humbja) e periudhes</t>
  </si>
  <si>
    <t>Detyrimet afatshkurtra:</t>
  </si>
  <si>
    <t>Llogari te pagueshme</t>
  </si>
  <si>
    <t xml:space="preserve">Tatime dhe te tjera te pagueshme </t>
  </si>
  <si>
    <t>Detyrime ndaj paleve te lidhura</t>
  </si>
  <si>
    <t>Totali I detyrimeve dhe kapitalit</t>
  </si>
  <si>
    <t>Te ardhurat</t>
  </si>
  <si>
    <t>Shpenzime Operative:</t>
  </si>
  <si>
    <t>Humbja Operative</t>
  </si>
  <si>
    <t>E Ardhura Financiare Neto</t>
  </si>
  <si>
    <t>Fitimi/(Humbja) Para Tatimit</t>
  </si>
  <si>
    <t>Tatimi mbi Fitimin</t>
  </si>
  <si>
    <t>Rrjedhja e mjeteve monetare nga veprimtaria operative</t>
  </si>
  <si>
    <t>Fitimi para tatimit</t>
  </si>
  <si>
    <t>Rregullime për:</t>
  </si>
  <si>
    <t>Amortizimin</t>
  </si>
  <si>
    <t>Interesi</t>
  </si>
  <si>
    <t>Fitimi operativ para ndryshimeve në kapitalin punues</t>
  </si>
  <si>
    <t>Ndryshimi në aktivet e tjera</t>
  </si>
  <si>
    <t xml:space="preserve">Ndryshimi në detyrimet </t>
  </si>
  <si>
    <t>Mjete monetare nga veprimtaritë operative</t>
  </si>
  <si>
    <t>Interesi dhe komisione te tjera</t>
  </si>
  <si>
    <t xml:space="preserve">Mjete monetare neto nga veprimtaritë operative </t>
  </si>
  <si>
    <t>Mjete monetare neto në veprimtaritë investuese</t>
  </si>
  <si>
    <t>Mjete monetare neto në veprimtaritë financuese</t>
  </si>
  <si>
    <t>Rritja / (rënia) në mjetet monetare dhe ekuivalente</t>
  </si>
  <si>
    <t>Fitimi i pashpërndarë</t>
  </si>
  <si>
    <t xml:space="preserve">Totali I Kapitalit </t>
  </si>
  <si>
    <t>Fitimi\ (Humbja) neto për vitin</t>
  </si>
  <si>
    <t>Të ardhura të tjera përmbledhëse</t>
  </si>
  <si>
    <t>1.  INFORMACION I PËRGJITHSHËM</t>
  </si>
  <si>
    <r>
      <t xml:space="preserve">(d)     Vlerësime dhe gjykime
</t>
    </r>
    <r>
      <rPr>
        <sz val="10"/>
        <rFont val="Arial"/>
        <family val="2"/>
        <charset val="238"/>
      </rPr>
      <t xml:space="preserve">Përgatitja e pasqyrave financiare eshte bere ne baze te kerkesave te SKK dhe kërkon nga drejtuesit të ushtrojnë gjykimin e tyre në proçesin e zbatimit të politikave kontabël të shoqërisë dhe shumave të raportuara të aktiveve, detyrimeve, të ardhurave dhe shpenzimeve. Rezultati aktual mund të ndryshoje në varësi të këtyre vlerësimeve.
Vlerësimet dhe gjykimet rishikohen në mënyre të vazhdueshme. Rishikimet e vlerësimeve kontabël janë të njohura në periudhën në të cilën vlerësimi është rishikuar si dhe në periudhat e ardhshme që preken.
</t>
    </r>
  </si>
  <si>
    <r>
      <t>3.4. Huatë e mbajtura deri në maturim</t>
    </r>
    <r>
      <rPr>
        <sz val="10"/>
        <rFont val="Arial"/>
        <family val="2"/>
        <charset val="238"/>
      </rPr>
      <t xml:space="preserve">
Instrumentat financiare maten fillimisht me kosto, përfshirë dhe kostot e transaksionit. Të gjitha detyrimet financiare të patregtueshme, kreditë maten me koston e amortizuar, minus humbjet nga zhvlerësimi. Kosto e amortizuar llogaritet me metodën e normës efektive të interesit.
</t>
    </r>
  </si>
  <si>
    <r>
      <rPr>
        <b/>
        <sz val="10"/>
        <rFont val="Arial"/>
        <family val="2"/>
        <charset val="238"/>
      </rPr>
      <t xml:space="preserve">3.7. Perfitimet pas daljes ne pension dhe planet e pensionit 
</t>
    </r>
    <r>
      <rPr>
        <sz val="10"/>
        <rFont val="Arial"/>
        <family val="2"/>
        <charset val="238"/>
      </rPr>
      <t>Dega kontribon edhe ne planet e pensionit te punonjesve të saj, sipas legjislacionit ne fuqi per sigurimet shoqerore. Kontributet, bazuar ne pagat, behen ndaj organizates kombetare respektive per pagesat e pensioneve. Nuk ka shtesa ne detyrime lidhur me keto plane.</t>
    </r>
    <r>
      <rPr>
        <b/>
        <sz val="10"/>
        <rFont val="Arial"/>
        <family val="2"/>
        <charset val="238"/>
      </rPr>
      <t xml:space="preserve">
</t>
    </r>
    <r>
      <rPr>
        <sz val="10"/>
        <rFont val="Arial"/>
        <family val="2"/>
        <charset val="238"/>
      </rPr>
      <t xml:space="preserve">
</t>
    </r>
  </si>
  <si>
    <r>
      <t xml:space="preserve">3.9. Shpenzimet
</t>
    </r>
    <r>
      <rPr>
        <sz val="10"/>
        <rFont val="Arial"/>
        <family val="2"/>
        <charset val="238"/>
      </rPr>
      <t>Shpenzimet njihen ne fitimin ose humbjen  ne periudhen kur ato ndodhin.</t>
    </r>
    <r>
      <rPr>
        <b/>
        <sz val="10"/>
        <rFont val="Arial"/>
        <family val="2"/>
        <charset val="238"/>
      </rPr>
      <t xml:space="preserve">
</t>
    </r>
  </si>
  <si>
    <r>
      <rPr>
        <b/>
        <sz val="10"/>
        <rFont val="Arial"/>
        <family val="2"/>
        <charset val="238"/>
      </rPr>
      <t xml:space="preserve">3.10. Të ardhura dhe shpenzime financiare 
</t>
    </r>
    <r>
      <rPr>
        <sz val="10"/>
        <rFont val="Arial"/>
        <family val="2"/>
        <charset val="238"/>
      </rPr>
      <t>Të ardhurat financiare përfshijnë të ardhura interesi nga llogaritë bankare qe njihen mbi bazen e fitimit ose humbjes të konstatuara  duke përdorur metodën e interesit efektiv, realizojne fitime nga kursi i kembimit.
Shpenzimet financiare përfshijnë shpenzime interesi mbi huamarrjet te marra per qellime te punimeve ne kapital te llogaritura ne baze te metodes se interesit efektiv, realizojne humbje nga kurset e kembimit.</t>
    </r>
  </si>
  <si>
    <r>
      <t xml:space="preserve">2. PARIMET E PERGJITHSHME TE PASQYRAVE FINANCIARE   
(a) Baza e përputhshmërisë     
</t>
    </r>
    <r>
      <rPr>
        <sz val="10"/>
        <rFont val="Arial"/>
        <family val="2"/>
        <charset val="238"/>
      </rPr>
      <t xml:space="preserve">Kёto pasqyra financiare janё pёrgatitur nё pёrputhje me Standardet Kombetare te Kontabilitetit(“SKK”).
</t>
    </r>
  </si>
  <si>
    <r>
      <rPr>
        <b/>
        <sz val="10"/>
        <rFont val="Arial"/>
        <family val="2"/>
        <charset val="238"/>
      </rPr>
      <t xml:space="preserve">4. Vlera e drejtë
</t>
    </r>
    <r>
      <rPr>
        <sz val="10"/>
        <rFont val="Arial"/>
        <family val="2"/>
        <charset val="238"/>
      </rPr>
      <t xml:space="preserve">
Vlerat e drejta të mjeteve monetare dhe ekuivalente te tyre, perafrohen me vlerat e tyre kontabel, pershkak te maturimit te tyre afatshkurter.</t>
    </r>
  </si>
  <si>
    <r>
      <rPr>
        <b/>
        <sz val="10"/>
        <rFont val="Arial"/>
        <family val="2"/>
        <charset val="238"/>
      </rPr>
      <t xml:space="preserve">3. PËRMBLEDHJE E POLITIKAVE BAZË KONTABËL
</t>
    </r>
    <r>
      <rPr>
        <sz val="10"/>
        <rFont val="Arial"/>
        <family val="2"/>
        <charset val="238"/>
      </rPr>
      <t xml:space="preserve">Me poshte paraqitet nje permbledhje e politikave kontabel te pasqyruar ne pasqyrat financiare:
</t>
    </r>
  </si>
  <si>
    <t>Shenime</t>
  </si>
  <si>
    <t>Pasqyrat Financiare</t>
  </si>
  <si>
    <t>Fitim/ (Humbja) e vitit</t>
  </si>
  <si>
    <t>Pregatitur nga:</t>
  </si>
  <si>
    <t>Ernst &amp; Young Albania sh.p.k</t>
  </si>
  <si>
    <t>Administratori</t>
  </si>
  <si>
    <t>Ndryshimi në llogaritë e arkëtueshme</t>
  </si>
  <si>
    <t>Per vitin e mbyllur me 31 Dhjetor 2013</t>
  </si>
  <si>
    <t xml:space="preserve">             TOTALI</t>
  </si>
  <si>
    <t>Pajisje zyre</t>
  </si>
  <si>
    <t>kompjuterike</t>
  </si>
  <si>
    <t>Mjete transporti</t>
  </si>
  <si>
    <t>Makineri,paisje,vegla</t>
  </si>
  <si>
    <t>Ndertime</t>
  </si>
  <si>
    <t>Toka</t>
  </si>
  <si>
    <t>Gjendje</t>
  </si>
  <si>
    <t>Pakesime</t>
  </si>
  <si>
    <t>Shtesa</t>
  </si>
  <si>
    <t>Sasia</t>
  </si>
  <si>
    <t>Emertimi</t>
  </si>
  <si>
    <t>Nr</t>
  </si>
  <si>
    <t>Vlera Kontabel Neto e A.A.Materiale  2013</t>
  </si>
  <si>
    <t>pajisje zyre</t>
  </si>
  <si>
    <t>Amortizimi A.A. Materiale   2013</t>
  </si>
  <si>
    <t>Makineri,paisje</t>
  </si>
  <si>
    <t>Aktivet Afatgjata Materiale  me vlere fillestare   2013</t>
  </si>
  <si>
    <t>Totali</t>
  </si>
  <si>
    <t>Me page me te larte se 95.130 leke</t>
  </si>
  <si>
    <t>Me page nga 66.501 deri ne 95.130 leke</t>
  </si>
  <si>
    <t>Me page nga 30.001 deri  ne 66.500 leke</t>
  </si>
  <si>
    <t>Me page nga 19.001 deri ne 30.000 leke</t>
  </si>
  <si>
    <t>Me page deri ne 19.000 leke</t>
  </si>
  <si>
    <t>Nr. I te punesuarve</t>
  </si>
  <si>
    <t>Te punesuar mesatarisht per vitin 2013:</t>
  </si>
  <si>
    <t>Sherbime te tjera</t>
  </si>
  <si>
    <t>TOALI (I+II+III+IV+V)</t>
  </si>
  <si>
    <t>Telekomunikacion</t>
  </si>
  <si>
    <t>Totali i te ardhurave nga sherbimet</t>
  </si>
  <si>
    <t>V</t>
  </si>
  <si>
    <t>Veprimtari televizive</t>
  </si>
  <si>
    <t xml:space="preserve">Sherbimi </t>
  </si>
  <si>
    <t>Lojra Fati</t>
  </si>
  <si>
    <t>Profesione te lira</t>
  </si>
  <si>
    <t>Hoteleri</t>
  </si>
  <si>
    <t>Eksport sherbimesh te ndryshme</t>
  </si>
  <si>
    <t xml:space="preserve">Bar restorante </t>
  </si>
  <si>
    <t>Sherbime mjekesore</t>
  </si>
  <si>
    <t>Siguracione</t>
  </si>
  <si>
    <t xml:space="preserve">Sherbime financiare </t>
  </si>
  <si>
    <t>Transport udhetaresh nderkombetare</t>
  </si>
  <si>
    <t>Transport udhetaresh</t>
  </si>
  <si>
    <t>Totali i te ardhurave nga transporti</t>
  </si>
  <si>
    <t>IV</t>
  </si>
  <si>
    <t>Transport</t>
  </si>
  <si>
    <t>Transport malli nderkombetare</t>
  </si>
  <si>
    <t>Transport malli</t>
  </si>
  <si>
    <t>Transport mallrash</t>
  </si>
  <si>
    <t>Prodhime te tjera</t>
  </si>
  <si>
    <t>Totali i te ardhurave nga prodhimi</t>
  </si>
  <si>
    <t>III</t>
  </si>
  <si>
    <t>Prodhim</t>
  </si>
  <si>
    <t>Prodhim nafte</t>
  </si>
  <si>
    <t>Prodhim hidrokarbure,</t>
  </si>
  <si>
    <t>Prodhime energji</t>
  </si>
  <si>
    <t>Prodhim pije alkolike</t>
  </si>
  <si>
    <t>Prodhim pije alkolike, etj</t>
  </si>
  <si>
    <t xml:space="preserve">Prodhim ushqimore </t>
  </si>
  <si>
    <t>Prodhim materiale ndertimi</t>
  </si>
  <si>
    <t>Fason</t>
  </si>
  <si>
    <t>Fason te cdo lloji</t>
  </si>
  <si>
    <t>Eksport</t>
  </si>
  <si>
    <t>Eksport, prodhime te ndryshme</t>
  </si>
  <si>
    <t>Totali i te ardhurave nga ndertimi</t>
  </si>
  <si>
    <t>Ndertime te tjera</t>
  </si>
  <si>
    <t>Ndertim</t>
  </si>
  <si>
    <t>Ndertim pune publike</t>
  </si>
  <si>
    <t xml:space="preserve">Ndertim banese </t>
  </si>
  <si>
    <t>Ndertim pallati</t>
  </si>
  <si>
    <t>Totali i te ardhurave nga   tregtia</t>
  </si>
  <si>
    <t>Tregti te tjera</t>
  </si>
  <si>
    <t>Tregti</t>
  </si>
  <si>
    <t>Eksport mallrash</t>
  </si>
  <si>
    <t>Farmaci</t>
  </si>
  <si>
    <t>Tregti artikuj industrial</t>
  </si>
  <si>
    <t>Tregti cigaresh</t>
  </si>
  <si>
    <t>Tregti materiale ndertimi</t>
  </si>
  <si>
    <t>Tregti ushqimore,pije</t>
  </si>
  <si>
    <t>Tregti pijesh</t>
  </si>
  <si>
    <t>Tregti karburanti</t>
  </si>
  <si>
    <t>Tregti ushqimore</t>
  </si>
  <si>
    <t>Te ardhurat nga aktiviteti</t>
  </si>
  <si>
    <t>Aktiviteti</t>
  </si>
  <si>
    <t>(000' Leke)</t>
  </si>
  <si>
    <t>Pasqyre Nr.3</t>
  </si>
  <si>
    <t>NIPT</t>
  </si>
  <si>
    <t>SHOQERIA</t>
  </si>
  <si>
    <t>Aktiviteti dytesor</t>
  </si>
  <si>
    <t>Aktiviteti  kryesor</t>
  </si>
  <si>
    <t>(Emri, Mbiemri, firma)</t>
  </si>
  <si>
    <r>
      <rPr>
        <b/>
        <sz val="11"/>
        <color indexed="8"/>
        <rFont val="Arial"/>
        <family val="2"/>
        <charset val="238"/>
      </rPr>
      <t xml:space="preserve">Hartuesi </t>
    </r>
    <r>
      <rPr>
        <sz val="11"/>
        <color indexed="8"/>
        <rFont val="Arial"/>
        <family val="2"/>
        <charset val="238"/>
      </rPr>
      <t>I Pasqyrave Financiare eshte:</t>
    </r>
  </si>
  <si>
    <t>DEKLARATE</t>
  </si>
  <si>
    <t>Kompania "Ernst &amp; Young Albania Shpk", me NIPT L01930009J</t>
  </si>
  <si>
    <r>
      <t xml:space="preserve">3.11. Transaksionet në monedhë të huaj
</t>
    </r>
    <r>
      <rPr>
        <sz val="10"/>
        <rFont val="Arial"/>
        <family val="2"/>
        <charset val="238"/>
      </rPr>
      <t>Transaksionet në monedhë të huaj konvertohen në monedhën funksionale dhe regjistrohen me kursin e këmbimit në datën e transaksionit. Aktivet dhe detyrimet monetare në monedhë të huaj në datën e raportimit rikonvertohen në monedhën funksionale me kursin e këmbimit në ate datë. Fitimi ose humbja nga këmbimi në zëra monetarë është diferenca që vjen nga amortizimi i kostos ne monedhen funksionale ne fillim te periudhes dhe amortizimi i i kostos ne monedhe te huaj te konvertuar me kursin e kembimit te periudhes. Të drejtat dhe detyrimet jo-monetare në monedhë të huaj qe jane matur me vleren funksionale me kursin e kembimit te dates kur eshte percaktuar vlera e drejte. Diferencat qe rezultojne nga kursi i kembimit kalojnë në pasqyrën e të ardhurave dhe shpenzimeve, pervec diferencave qe rezultojne nga rikonvertimi i instrumenteve te vlefshem per shitje (nese ka), qe njihen ne pasqyren permbledhese te te ardhurave.</t>
    </r>
    <r>
      <rPr>
        <b/>
        <sz val="10"/>
        <rFont val="Arial"/>
        <family val="2"/>
        <charset val="238"/>
      </rPr>
      <t xml:space="preserve">
Norma e kursit te kembimit te LEK ne fund te periudhes raportuese ka qene si vijon: 
LEK                     31 Dhjetor 2013
EUR                                140.20
USD                                101.86</t>
    </r>
  </si>
  <si>
    <t>Detyrimet afatgjata:</t>
  </si>
  <si>
    <t>Detyrimet dhe kapitali</t>
  </si>
  <si>
    <t>Totali I Detyrimeve afatgjata</t>
  </si>
  <si>
    <t>Totali I kapitalit</t>
  </si>
  <si>
    <t>Totali i  aktiveve afatshkurtra</t>
  </si>
  <si>
    <t>Totali I aktiveve</t>
  </si>
  <si>
    <t>Totali I detyrimeve afatshkurtra</t>
  </si>
  <si>
    <t>Mjetet monetare dhe ekuivalentët e saj në 31 Dhjetor 2013</t>
  </si>
  <si>
    <t>Gjendja më 31 Dhjetor 2013</t>
  </si>
  <si>
    <t>Shoqeri me pergjegjsi te kufizuar</t>
  </si>
  <si>
    <t>Kapital</t>
  </si>
  <si>
    <r>
      <t xml:space="preserve">(b) Baza e përgatitjes 
</t>
    </r>
    <r>
      <rPr>
        <sz val="10"/>
        <rFont val="Arial"/>
        <family val="2"/>
        <charset val="238"/>
      </rPr>
      <t xml:space="preserve">Pasqyrat financiare janë përgatitur bazuar në koston historike me perjashtim te Instrumentave Financiare Derivative (nese ka), Instrumentat Financiare me Vlere te Drejte ndermjet fitimit ose humbjes (nese ka), dhe aktiveve financiare te mbajtura per shitje( nese ka), qe maten me vlere te drejte
</t>
    </r>
  </si>
  <si>
    <r>
      <t xml:space="preserve">(c)  Monedha funksionale dhe e paraqitjes
</t>
    </r>
    <r>
      <rPr>
        <sz val="10"/>
        <rFont val="Arial"/>
        <family val="2"/>
        <charset val="238"/>
      </rPr>
      <t xml:space="preserve">Këto pasqyra financiare janë paraqitur në Lek, e cila është dhe monedha funksionale raportuese e Kompanise.
</t>
    </r>
  </si>
  <si>
    <r>
      <t xml:space="preserve">3.2. Llogarite e arketueshme dhe detyrimet
</t>
    </r>
    <r>
      <rPr>
        <sz val="10"/>
        <rFont val="Arial"/>
        <family val="2"/>
        <charset val="238"/>
      </rPr>
      <t xml:space="preserve">
Llogaritë e arkëtueshme njihen fillimisht me vlerën e drejtë minus provigjonin e bere nga renia ne vlere e ketyre llogarive. Provizioni për renien ne vlere te llogarive të arkëtueshme llogaritet kur ka të dhëna se Kompania nuk do të jetë në gjendje të mbledhë të gjitha detyrimet. Veshtiresite e medha financiare te debitorit, mundesia qe debitori te falimentoje ose riorganizimi i tij financiar dhe deshtimi ne pagesa konsiderohen si tregues per zhvleresimin e llogarive te arketueshme.
Shuma e provigjioneve eshte diferenca midis vleres kontabel dhe vleres se rikuperueshme, qe eshte vlera aktuale e rrjedhjeve te pritshme te parase, te skontuara me normen e tregut per detyrime te ngjashme.</t>
    </r>
  </si>
  <si>
    <r>
      <t xml:space="preserve">3.3. Mjetet monetare dhe ekuivalente
</t>
    </r>
    <r>
      <rPr>
        <sz val="10"/>
        <rFont val="Arial"/>
        <family val="2"/>
        <charset val="238"/>
      </rPr>
      <t xml:space="preserve">Mjetet monetare dhe ekuivalente përfshijnë arkën, llogaritë rrjedhëse dhe depozitat në të parë me bankat. Për qëllimin e pasqyrës së flukseve te mjeteve monetare, keto përfshijnë depozita pa afat me një maturim prej tre muajsh ose më pak që nga data e fillimit qe jane subjekt i nje risku te paperfillshem te ndryshimit ne vleren e tyre te drejte, te cilat perdoren nga Kompania ne menaxhimin e  angazhimeve afashkurtra.
</t>
    </r>
  </si>
  <si>
    <r>
      <t xml:space="preserve">3.12. Provizionet
</t>
    </r>
    <r>
      <rPr>
        <sz val="10"/>
        <rFont val="Arial"/>
        <family val="2"/>
        <charset val="238"/>
      </rPr>
      <t>Një provizion njihet nëse Kompania ka një detyrim aktual (ligjor ose konstruktiv), si rezultat i nje ngjarjeje te shkuar, i cili mund të vlerësohet në mënyrë të besueshme dhe do të kërkojë në të ardhmen flukse dalëse parash për shlyerjen e tij. Ne qofte se efekti eshte material, provigjionet percaktohen duke skontuar flukset e pritshme te ardhme te parase me nje norme skontimi para tatimit qe pasqyron vleresimet aktuale te tregut per vleren ne kohe te parase dhe per rreziqet qe lidhen me detyrimin ne fjale. Provizionet rishikohen ne cdo date raportimi dhe ne qofte se nuk eshte e mundur nje rrjedhje e burimeve te perfitimeve ekonomike per te shlyer detyrimin, athere provigjioni c'regjistrohet. Provigjionet nuk njihen per humbjet operacionale ne te ardhmen. Aktivet dhe pasivet e kushtezuara nuk njihen.</t>
    </r>
  </si>
  <si>
    <r>
      <rPr>
        <b/>
        <sz val="10"/>
        <rFont val="Arial"/>
        <family val="2"/>
        <charset val="238"/>
      </rPr>
      <t xml:space="preserve">
3.13. Tatimi mbi fitimin 
</t>
    </r>
    <r>
      <rPr>
        <sz val="10"/>
        <rFont val="Arial"/>
        <family val="2"/>
        <charset val="238"/>
      </rPr>
      <t xml:space="preserve">
Tatimi mbi fitimin paraqet shumen e tatimeve të pagueshme dhe të shtyra. Tatimi i pagueshem dhe tatimet e shtyra njihen si fitim ose humbje, duke perjashtuar rastet kur eshte i lidhur me zerat e kapitalit ose te pasqyrave te tjera financiare. Tatimi aktual është tatimi i pritshëm i pagueshëm mbi fitimin e tatueshëm të vitit i llogaritur duke perdorur normen e takses ne daten e raportimit dhe cdo ndryshim te tatimit te pagueshem per vitet paraardhese. Tatimi i shtyrë njihet nga diferencat e perkohshme midis vleres se mbartur te aktiveve dhe detyrimeve per qellime raportimi financiar dhe vleres se perdorur per qellime fiskale. 
Detyrimi tatimor aktiv njihet per humbjet tatimore te paperdorura, per tatimet e kredive dhe per te gjitha diferencat e perkohshme qe njihen vetem nese eshte e mundur qe ne te ardhmen do te kete perfitime fiskale kundrejt te cilave do te mund te shfrytezohen diferencat e perkohshme. Aktivet tatimore te shtyra reduktohen kur nuk ka mundesi qe perfitimet e lidhura tatimore do te realizohen. </t>
    </r>
  </si>
  <si>
    <r>
      <rPr>
        <b/>
        <sz val="10"/>
        <rFont val="Arial"/>
        <family val="2"/>
        <charset val="204"/>
      </rPr>
      <t>3.15 Ngjarjet pas dates se periudhes raportuese</t>
    </r>
    <r>
      <rPr>
        <sz val="10"/>
        <rFont val="Arial"/>
        <family val="2"/>
        <charset val="238"/>
      </rPr>
      <t xml:space="preserve">
Menaxhimi I Kompanise nuk eshte ne dijeni te ndonje ngjarjeje me rendesi qe ka ndodhur pas dates se raportimit qe do te kishte pasur nje impakt ne pasqyrat financiare.</t>
    </r>
  </si>
  <si>
    <r>
      <rPr>
        <b/>
        <sz val="10"/>
        <rFont val="Arial"/>
        <family val="2"/>
        <charset val="238"/>
      </rPr>
      <t>5. Menaxhimi i riskut financiar</t>
    </r>
    <r>
      <rPr>
        <sz val="10"/>
        <rFont val="Arial"/>
        <family val="2"/>
        <charset val="238"/>
      </rPr>
      <t xml:space="preserve">
Dega ka ekspozim ndaj risqeve te meposhme nga perdorimi i instrumentave financiare:
• Risku i Kredisë
• Risku i Likuiditetit
• Risku i Tregut
Ky shenim perfaqeson informcionin rreth ekspozimit te Kompanise ndaj secilit nga risqet e mesiperme, objektivat e Kompanise, politikat dhe proceset per matjen dhe menaxhimin e riskut, dhe menaxhimi i kapitalit te vete Kompanise. Shpjegime te metejshme jane perfshire ne pasqyrat financiare ne vijim.
</t>
    </r>
  </si>
  <si>
    <r>
      <rPr>
        <b/>
        <sz val="10"/>
        <rFont val="Arial"/>
        <family val="2"/>
        <charset val="238"/>
      </rPr>
      <t>(i) Rreziku i kredisë</t>
    </r>
    <r>
      <rPr>
        <sz val="10"/>
        <rFont val="Arial"/>
        <family val="2"/>
        <charset val="238"/>
      </rPr>
      <t xml:space="preserve">
Rreziku i kredisë eshte rrezikikimi i humbjeve financiare per Kompanine, kur nje klient ose palet e treta nuk i permbushin dot detyrimet e tyre kontraktuese. 
</t>
    </r>
  </si>
  <si>
    <r>
      <rPr>
        <b/>
        <sz val="10"/>
        <rFont val="Arial"/>
        <family val="2"/>
        <charset val="238"/>
      </rPr>
      <t>(ii) Risku i likuiditetit</t>
    </r>
    <r>
      <rPr>
        <sz val="10"/>
        <rFont val="Arial"/>
        <family val="2"/>
        <charset val="238"/>
      </rPr>
      <t xml:space="preserve">
Risku i Likuiditetit eshte risku qe Kompania do te kete veshtiresi ne permbushjen e detyrimeve lidhur me detyrimet financiare qe permbushen ndermjet pageses me para ose nga aktive te tjera financiare. Politika e Kompanise per menaxhimin e rrezikut te likuiditetit eshte qe te siguroje qe do te kete gjithmone likuiditete te mjaftueshme per te permbushur detyrimet kur kerkohen, ne kushte normale dhe emergjente, pa pasur humbje te papranueshme ose pa rrezikuar demtimin e reputacionit te Kompanise.
</t>
    </r>
  </si>
  <si>
    <r>
      <rPr>
        <b/>
        <sz val="10"/>
        <rFont val="Arial"/>
        <family val="2"/>
        <charset val="238"/>
      </rPr>
      <t>(iv) Manaxhimi i Kapitalit</t>
    </r>
    <r>
      <rPr>
        <sz val="10"/>
        <rFont val="Arial"/>
        <family val="2"/>
        <charset val="238"/>
      </rPr>
      <t xml:space="preserve">
Politika e Kompanise ne kete faze te operacioneve te biznesit eshte te krijoje nje baze kapitali sa me te forte te mundshme qe eshte e vetmja menyre per te avancuar drejt permbushjes se projektit dhe vendosja e sigurte ne treg per projektet e ardhshme.
</t>
    </r>
  </si>
  <si>
    <t xml:space="preserve">Fitim/ (Humbja) totale </t>
  </si>
  <si>
    <r>
      <t xml:space="preserve">3.6. Njohja e të ardhurave 
</t>
    </r>
    <r>
      <rPr>
        <sz val="10"/>
        <rFont val="Arial"/>
        <family val="2"/>
        <charset val="238"/>
      </rPr>
      <t>Te ardhurat njihen kur eshte e mundshme qe perfitime te ardhshme ekonomike do hyjne ne Kompani dhe keto perfitime mund te maten ne menyre te besueshme (jo domosdoshmerisht kur hyjne mjetet monetare). Kostot njihen ne Pasqyren e te Ardhurave kur ato ndodhin (jo domosdoshmerisht kur kryhet pagesa). Te ardhurat dhe kostot jane te regjistruara ne pasqyrat financiare ne periudhat perkatese.</t>
    </r>
  </si>
  <si>
    <r>
      <rPr>
        <b/>
        <sz val="10"/>
        <rFont val="Arial"/>
        <family val="2"/>
        <charset val="238"/>
      </rPr>
      <t xml:space="preserve">3.8. Angazhime jashtë pasqyrave financiare
</t>
    </r>
    <r>
      <rPr>
        <sz val="10"/>
        <rFont val="Arial"/>
        <family val="2"/>
        <charset val="238"/>
      </rPr>
      <t xml:space="preserve">Angazhimet e marra, por të pa reflektuara në pasqyrat financiare janë kontrata (pa transferim parash) te lidhura midis Kompanise dhe institucioneve financiare. Kontrata te tilla jane kryesisht marrveshje financimi dhe garanci. Ato perfaqesojne nje detyrim per te bere dicka gjate ose brenda nje afati kohor. Keto marrveshje rregjistrohen kur lind detyrimi. Shuma që duhet të njihet si vlerë jashtë pasqyrave financiare, përkon me shumen e garantuar ose me shumen e marrveshjes sipas kontrates. Ne daten e maturimit kjo njohje c’rregjistrohet. </t>
    </r>
    <r>
      <rPr>
        <b/>
        <sz val="10"/>
        <rFont val="Arial"/>
        <family val="2"/>
        <charset val="238"/>
      </rPr>
      <t xml:space="preserve"> 
</t>
    </r>
    <r>
      <rPr>
        <sz val="10"/>
        <rFont val="Arial"/>
        <family val="2"/>
        <charset val="204"/>
      </rPr>
      <t>Kompania nuk ka lidhur angazhime apo konkluduar garanci ne kuader te aktivitetit te saj ne Shqiperi gjate 2013.</t>
    </r>
    <r>
      <rPr>
        <b/>
        <sz val="10"/>
        <rFont val="Arial"/>
        <family val="2"/>
        <charset val="238"/>
      </rPr>
      <t xml:space="preserve">
</t>
    </r>
    <r>
      <rPr>
        <sz val="10"/>
        <rFont val="Arial"/>
        <family val="2"/>
        <charset val="238"/>
      </rPr>
      <t xml:space="preserve">
</t>
    </r>
  </si>
  <si>
    <t xml:space="preserve">Sherbime te tjera </t>
  </si>
  <si>
    <t>Rapiscan Systems Albania</t>
  </si>
  <si>
    <t>Rruga Murat Toptani, Eurocol Business Centre, kt 4</t>
  </si>
  <si>
    <t>Adresa: Rruga Murat Toptani, Eurocol Business Centre, kt 4</t>
  </si>
  <si>
    <t>S2 Albania</t>
  </si>
  <si>
    <t>Paga</t>
  </si>
  <si>
    <t>Sigurime shoqerore dhe shendetsore</t>
  </si>
  <si>
    <t>Gjoba dhe penalitete</t>
  </si>
  <si>
    <t>3.1. Aktivet afatgjata  materiale
(i) Njohja dhe vleresimi
Elementet e aktiveve afatgjata materiale jane vleresuar me kosto historike dhe pakesuar per amortizimin e akumuluar apo zhvleresimin. Kosto perfshin shpenzimet qe i atribuohen drejtperdrejt pervetesimit te aktivit.  
(ii) Kostot e mepasshme
Kosto e zevendesimit te nje pjese te aktiveve afatgjata materiale i shtohet vleres se mbartur te aktivit vetem nqs parashikohet qe kjo pjese te sjelle perfitime ekonomike te ardhme per shoqerine dhe kosto mund te matet ne menyre te besueshme. Vlera e mbetur e pjeseve te zevendesuara crregjistrohet. Kostot qe rrjedhin nga perdorimi normal i aktiveve afatgjata materiale jane njohur ne fimime apo humbje kur ndodhin.</t>
  </si>
  <si>
    <t>22 Maj 2013</t>
  </si>
  <si>
    <t>Aktiviteti kryesor i kompanise eshte zbatimi i marrveshjes se koncesionit,  testimi, instalimi dhe marrja e komisioneve, mirembajtja dhe sherbimi me pajisjet X-Ray, detektore metali, skanimi i njerezeve, automjeteve, kontenjereve dhe produkteve te tjera, pajisjeve periferike ose kolaterali ne pikat doganore.</t>
  </si>
  <si>
    <t>Numri I Identifikimit I Persontit te Tatushem (NITP):  L31722010Q</t>
  </si>
  <si>
    <t>Pasqyrat Financiare jane miratuar nga drejtimi I S2 Albania dhe jane nenshkruar nga:</t>
  </si>
  <si>
    <t xml:space="preserve">S2 Albania (qe ketej e tutje referuar si Kompania) eshte themeluar dhe regjistrur ne Shqiperi si  nje shoqeri me pergjegjsi te kufizuar me 22 Maj 2013. 
Zbatimi i marreveshjes se koncesionit ne lidhje me skanimet e mallrave te importuara, automjeteve, kontenjereve etj ne pikat doganore Shqiptare si dhe cdo aktivitet tjeter lidhur me kete ose i kerkuar per te realizuar zbatimin e mareveshjes. Shoqeria ka te drejten te kryeje cdo transaksion si veprimtari tregtare, financiare, qiradhenie, qiramarrje etj qe mund te konsiderohet i dobishem ose i nevojshem per arritjen e objektit te lartpermendur te shoqerise. 
</t>
  </si>
  <si>
    <t>Taksa lokale</t>
  </si>
  <si>
    <t>Qira</t>
  </si>
  <si>
    <t>Shpenzime te tjera operative</t>
  </si>
  <si>
    <t>Konsulence ligjore, fiskale etj</t>
  </si>
  <si>
    <t>Mjetet monetare dhe ekuivalentët e saj në 22 Maj 2013</t>
  </si>
  <si>
    <t>Flukse te mjeteve monetare nga grupi</t>
  </si>
  <si>
    <t>Paisje kompjuterike</t>
  </si>
  <si>
    <t>Per S2 Albania</t>
  </si>
  <si>
    <t>Gjendja më 22 Maj 2013</t>
  </si>
  <si>
    <t>6. Mjete monetare dhe equivalente</t>
  </si>
  <si>
    <t>Lek</t>
  </si>
  <si>
    <t>7. Aktive te tjera afatshkurtra</t>
  </si>
  <si>
    <t>8. Llogari te pagueshme</t>
  </si>
  <si>
    <t>Autoriteti Portual Durres</t>
  </si>
  <si>
    <t>S2 US</t>
  </si>
  <si>
    <t>OSI Corporate</t>
  </si>
  <si>
    <t xml:space="preserve">9. Tatime dhe te tjera te pagueshme </t>
  </si>
  <si>
    <t>10. Detyrime ndaj paleve te lidhura</t>
  </si>
  <si>
    <t>Kapitali I paguar</t>
  </si>
  <si>
    <t>Totali I Shpenzimeve Operative</t>
  </si>
  <si>
    <t>Blerje e paisjeve kompjuterike</t>
  </si>
  <si>
    <t>Kapitali Aksionar</t>
  </si>
  <si>
    <t xml:space="preserve">  Shpenzime Personeli</t>
  </si>
  <si>
    <t xml:space="preserve">  Shpenzime te tjera Operative</t>
  </si>
  <si>
    <t xml:space="preserve">  Shpenzime Financiare</t>
  </si>
  <si>
    <t xml:space="preserve">  E ardhura Financiare</t>
  </si>
  <si>
    <t xml:space="preserve">  Te ardhura te Tjera </t>
  </si>
  <si>
    <t xml:space="preserve">  Te ardhura te tjera neto pas tatim fitimit</t>
  </si>
  <si>
    <r>
      <rPr>
        <b/>
        <sz val="10"/>
        <rFont val="Arial"/>
        <family val="2"/>
        <charset val="204"/>
      </rPr>
      <t>3.14. Palet e lidhura</t>
    </r>
    <r>
      <rPr>
        <sz val="10"/>
        <rFont val="Arial"/>
        <family val="2"/>
        <charset val="238"/>
      </rPr>
      <t xml:space="preserve">
Palet jane te lidhura me Shoqerine ne menyre direkte ose indirekte permes nje ose me shume ndermjetesve, ato drejtojne, drejtohen ose jane ne drejtim te perbashket me shoqerine. Palet kane interes tek shoqeria, gje qe i jep nje ndikim te konsiderueshem mbi te. Palet mund te jene pjese e personelit, menaxhimit etj. Per 2013 transaksionet me palet e lidhura jane paraqitur ne shenimi nr. 10.                                                                </t>
    </r>
  </si>
  <si>
    <r>
      <rPr>
        <b/>
        <sz val="10"/>
        <rFont val="Arial"/>
        <family val="2"/>
        <charset val="238"/>
      </rPr>
      <t xml:space="preserve">3.5. Kapitali aksionar
</t>
    </r>
    <r>
      <rPr>
        <sz val="10"/>
        <rFont val="Arial"/>
        <family val="2"/>
        <charset val="238"/>
      </rPr>
      <t xml:space="preserve">
Kompania ka kapital aksionar ne shumen 1,000 leke 2013 nga te cilat 51% zoterohet nga Rapiscan Systems Inc dhe 49% nga ICMS. Kapitali krijohet nga fitimet e pashperndara qe vijne nga operacionet e biznesit dhe nga kontributet e ortakeve. </t>
    </r>
  </si>
  <si>
    <r>
      <rPr>
        <b/>
        <sz val="10"/>
        <rFont val="Arial"/>
        <family val="2"/>
        <charset val="238"/>
      </rPr>
      <t>(iii) Risku i tregut</t>
    </r>
    <r>
      <rPr>
        <sz val="10"/>
        <rFont val="Arial"/>
        <family val="2"/>
        <charset val="238"/>
      </rPr>
      <t xml:space="preserve">
Risku i tregut eshte risku qe ndryshimet ne cmimet e tregut, si kurset e kembimit dhe normat e interesit do ndikojne ne te ardhurat e Kompanise. Objektivi i menaxhimit te riskut te tregut eshte te manaxhoje dhe kontrolloje ekspozimin ndaj riskut brenda parametrave te pranueshem duke optimizuar kthimin. 
</t>
    </r>
    <r>
      <rPr>
        <b/>
        <sz val="10"/>
        <rFont val="Arial"/>
        <family val="2"/>
        <charset val="204"/>
      </rPr>
      <t xml:space="preserve">Risku i normes se interesit
</t>
    </r>
    <r>
      <rPr>
        <sz val="10"/>
        <rFont val="Arial"/>
        <family val="2"/>
        <charset val="238"/>
      </rPr>
      <t xml:space="preserve">
Kompania nuk ka pasur ndonje risk te lidhur me normen e interesit gjate 2013.  
</t>
    </r>
    <r>
      <rPr>
        <b/>
        <sz val="10"/>
        <rFont val="Arial"/>
        <family val="2"/>
        <charset val="204"/>
      </rPr>
      <t xml:space="preserve">Risku i kursit te kembimit
</t>
    </r>
    <r>
      <rPr>
        <sz val="10"/>
        <rFont val="Arial"/>
        <family val="2"/>
        <charset val="238"/>
      </rPr>
      <t xml:space="preserve">
Kompania ka pasur risk te moderuar ne lidhje me kursin e kembimit ne operacionet e saj normale pasi aktivet financiare dhe llogarite e pagueshme kryesisht administrohen ne Euro dhe USD. Risku i kembimit ndaj te cilit dega eshte ekspozuar varion ne baze te levizjes se kursit te kembimit. Ne mbyllje te vitit financiar llogarite e denominuara ne monedhe te huaj vleresohen sipas kursit te kembimit ne fund te vitit dhe efekti perkates pasqyrohet ne Pasqyren e te Ardhurave dhe Shpenzimeve si humbje apo fitim nga kursi i kembimit.
</t>
    </r>
  </si>
  <si>
    <t>Humbja kontabel</t>
  </si>
  <si>
    <t>Shpenzime te pazbritshme</t>
  </si>
  <si>
    <t>Humbja tatimore</t>
  </si>
  <si>
    <t>11. Shpenzime Personeli</t>
  </si>
  <si>
    <t>12. Shpenzime te tjera operative</t>
  </si>
  <si>
    <t>Humbje e mbartur nga periudha te meparshme</t>
  </si>
  <si>
    <t>13. Deklarimi I Tatim fitimit</t>
  </si>
  <si>
    <t>NIPTI: L31722010Q</t>
  </si>
  <si>
    <t>NIPTI:  L31722010Q</t>
  </si>
  <si>
    <t>Ne emer te S2 Albania</t>
  </si>
  <si>
    <r>
      <t xml:space="preserve">Deklaroj se </t>
    </r>
    <r>
      <rPr>
        <b/>
        <sz val="11"/>
        <color indexed="8"/>
        <rFont val="Arial"/>
        <family val="2"/>
        <charset val="238"/>
      </rPr>
      <t xml:space="preserve">S2 Albania, </t>
    </r>
    <r>
      <rPr>
        <sz val="11"/>
        <color indexed="8"/>
        <rFont val="Arial"/>
        <family val="2"/>
        <charset val="204"/>
      </rPr>
      <t xml:space="preserve">e identifikuar </t>
    </r>
    <r>
      <rPr>
        <sz val="11"/>
        <color indexed="8"/>
        <rFont val="Arial"/>
        <family val="2"/>
        <charset val="238"/>
      </rPr>
      <t xml:space="preserve">me </t>
    </r>
    <r>
      <rPr>
        <b/>
        <sz val="11"/>
        <color indexed="8"/>
        <rFont val="Arial"/>
        <family val="2"/>
        <charset val="238"/>
      </rPr>
      <t>NIPT L31722010Q</t>
    </r>
    <r>
      <rPr>
        <sz val="11"/>
        <color indexed="8"/>
        <rFont val="Arial"/>
        <family val="2"/>
        <charset val="238"/>
      </rPr>
      <t xml:space="preserve"> dhe perfaqesues z. Jonathan Fleming,  zoterohet 51% nga Rapiscan Systems Inc dhe 49% nga ICMS, i ka pregatitur Pasqyrat Financiare te vitit 2013 konform Standarteve Kombetare te Kontabilitetit (SKK). Pasqyrat Financiare nuk i jane nenshtruar auditimit ligjor.</t>
    </r>
  </si>
  <si>
    <r>
      <t xml:space="preserve">Deklaroj se </t>
    </r>
    <r>
      <rPr>
        <b/>
        <sz val="11"/>
        <color indexed="8"/>
        <rFont val="Arial"/>
        <family val="2"/>
        <charset val="238"/>
      </rPr>
      <t>S2 Albania</t>
    </r>
    <r>
      <rPr>
        <sz val="11"/>
        <color indexed="8"/>
        <rFont val="Arial"/>
        <family val="2"/>
        <charset val="238"/>
      </rPr>
      <t xml:space="preserve">, e identifikuar me </t>
    </r>
    <r>
      <rPr>
        <b/>
        <sz val="11"/>
        <color indexed="8"/>
        <rFont val="Arial"/>
        <family val="2"/>
        <charset val="238"/>
      </rPr>
      <t>NIPT L31722010Q,</t>
    </r>
    <r>
      <rPr>
        <sz val="11"/>
        <color indexed="8"/>
        <rFont val="Arial"/>
        <family val="2"/>
        <charset val="238"/>
      </rPr>
      <t xml:space="preserve"> dhe me perfaqesues  z. Jonathan Fleming, deklaron se nuk ka ne pronesi mjete transporti, dhe as inventar te materialeve apo mallrave.  </t>
    </r>
  </si>
  <si>
    <r>
      <rPr>
        <sz val="10"/>
        <rFont val="Arial"/>
        <family val="2"/>
      </rPr>
      <t>(iii) Amortizimi
Amortizimi pasqyrohet ne fitime apo humbje bazuar ne metodën e vleres se mbetur, e cila perafron mesatarisht jeten ekonomike. Normat vjetore te aplikuara te zhvleresimit jane si me poshte:
Pajisje zyre                                                                                                                                             20%
Pajisje elektronike                                                                                                                                    25%
Kompania ka pajisje elektronike si aktive afatgjata materiale.</t>
    </r>
    <r>
      <rPr>
        <b/>
        <sz val="10"/>
        <rFont val="Arial"/>
        <family val="2"/>
        <charset val="238"/>
      </rPr>
      <t xml:space="preserve">
</t>
    </r>
  </si>
</sst>
</file>

<file path=xl/styles.xml><?xml version="1.0" encoding="utf-8"?>
<styleSheet xmlns="http://schemas.openxmlformats.org/spreadsheetml/2006/main">
  <numFmts count="7">
    <numFmt numFmtId="41" formatCode="_(* #,##0_);_(* \(#,##0\);_(* &quot;-&quot;_);_(@_)"/>
    <numFmt numFmtId="169" formatCode="_-* #,##0_-;\-* #,##0_-;_-* &quot;-&quot;_-;_-@_-"/>
    <numFmt numFmtId="179" formatCode="_-* #,##0.00_L_e_k_-;\-* #,##0.00_L_e_k_-;_-* &quot;-&quot;??_L_e_k_-;_-@_-"/>
    <numFmt numFmtId="204" formatCode="_-* #,##0.0_L_e_k_-;\-* #,##0.0_L_e_k_-;_-* &quot;-&quot;??_L_e_k_-;_-@_-"/>
    <numFmt numFmtId="205" formatCode="_-* #,##0_L_e_k_-;\-* #,##0_L_e_k_-;_-* &quot;-&quot;??_L_e_k_-;_-@_-"/>
    <numFmt numFmtId="209" formatCode="#,##0.000_);\(#,##0.000\)"/>
    <numFmt numFmtId="221" formatCode="_-* #,##0.000_-;\-* #,##0.000_-;_-* &quot;-&quot;_-;_-@_-"/>
  </numFmts>
  <fonts count="48">
    <font>
      <sz val="10"/>
      <name val="Arial"/>
      <charset val="238"/>
    </font>
    <font>
      <sz val="10"/>
      <name val="Arial"/>
      <charset val="238"/>
    </font>
    <font>
      <sz val="8"/>
      <name val="Arial"/>
      <family val="2"/>
      <charset val="161"/>
    </font>
    <font>
      <b/>
      <sz val="10"/>
      <color indexed="8"/>
      <name val="Arial"/>
      <family val="2"/>
      <charset val="238"/>
    </font>
    <font>
      <b/>
      <u/>
      <sz val="10"/>
      <color indexed="8"/>
      <name val="Arial"/>
      <family val="2"/>
      <charset val="238"/>
    </font>
    <font>
      <sz val="10"/>
      <name val="Arial"/>
      <family val="2"/>
      <charset val="161"/>
    </font>
    <font>
      <b/>
      <sz val="12"/>
      <color indexed="8"/>
      <name val="Arial"/>
      <family val="2"/>
      <charset val="238"/>
    </font>
    <font>
      <u/>
      <sz val="12"/>
      <color indexed="8"/>
      <name val="Arial"/>
      <family val="2"/>
      <charset val="238"/>
    </font>
    <font>
      <b/>
      <sz val="12"/>
      <name val="Arial"/>
      <family val="2"/>
      <charset val="238"/>
    </font>
    <font>
      <sz val="12"/>
      <name val="Arial"/>
      <family val="2"/>
      <charset val="238"/>
    </font>
    <font>
      <b/>
      <u/>
      <sz val="12"/>
      <color indexed="8"/>
      <name val="Arial"/>
      <family val="2"/>
      <charset val="238"/>
    </font>
    <font>
      <sz val="12"/>
      <color indexed="8"/>
      <name val="Arial"/>
      <family val="2"/>
      <charset val="238"/>
    </font>
    <font>
      <sz val="10"/>
      <color indexed="8"/>
      <name val="Arial"/>
      <family val="2"/>
      <charset val="238"/>
    </font>
    <font>
      <sz val="10"/>
      <name val="Arial"/>
      <family val="2"/>
      <charset val="238"/>
    </font>
    <font>
      <b/>
      <sz val="10"/>
      <name val="Arial"/>
      <family val="2"/>
      <charset val="238"/>
    </font>
    <font>
      <u/>
      <sz val="10"/>
      <color indexed="12"/>
      <name val="Arial"/>
      <family val="2"/>
      <charset val="238"/>
    </font>
    <font>
      <vertAlign val="superscript"/>
      <sz val="10"/>
      <name val="Arial"/>
      <family val="2"/>
      <charset val="238"/>
    </font>
    <font>
      <sz val="11"/>
      <name val="Arial"/>
      <family val="2"/>
      <charset val="238"/>
    </font>
    <font>
      <u/>
      <sz val="10"/>
      <color indexed="8"/>
      <name val="Arial"/>
      <family val="2"/>
      <charset val="238"/>
    </font>
    <font>
      <i/>
      <sz val="10"/>
      <name val="Arial"/>
      <family val="2"/>
      <charset val="238"/>
    </font>
    <font>
      <b/>
      <i/>
      <sz val="10"/>
      <name val="Arial"/>
      <family val="2"/>
      <charset val="238"/>
    </font>
    <font>
      <b/>
      <sz val="11"/>
      <name val="Arial"/>
      <family val="2"/>
      <charset val="238"/>
    </font>
    <font>
      <b/>
      <sz val="10"/>
      <color indexed="62"/>
      <name val="Arial"/>
      <family val="2"/>
      <charset val="238"/>
    </font>
    <font>
      <u/>
      <sz val="10"/>
      <name val="Arial"/>
      <family val="2"/>
      <charset val="238"/>
    </font>
    <font>
      <b/>
      <u/>
      <sz val="10"/>
      <name val="Arial"/>
      <family val="2"/>
      <charset val="238"/>
    </font>
    <font>
      <b/>
      <sz val="10"/>
      <name val="Arial"/>
      <family val="2"/>
    </font>
    <font>
      <sz val="10"/>
      <name val="Arial"/>
      <family val="2"/>
    </font>
    <font>
      <b/>
      <i/>
      <sz val="10"/>
      <name val="Arial"/>
      <family val="2"/>
    </font>
    <font>
      <b/>
      <sz val="10"/>
      <name val="Arial"/>
      <family val="2"/>
      <charset val="204"/>
    </font>
    <font>
      <sz val="10"/>
      <name val="Arial"/>
      <family val="2"/>
      <charset val="204"/>
    </font>
    <font>
      <b/>
      <sz val="11"/>
      <name val="Arial"/>
      <family val="2"/>
    </font>
    <font>
      <sz val="10"/>
      <color indexed="10"/>
      <name val="Arial"/>
      <family val="2"/>
      <charset val="204"/>
    </font>
    <font>
      <b/>
      <u/>
      <sz val="10"/>
      <color indexed="12"/>
      <name val="Arial"/>
      <family val="2"/>
      <charset val="204"/>
    </font>
    <font>
      <sz val="10"/>
      <name val="Arial"/>
      <family val="2"/>
      <charset val="204"/>
    </font>
    <font>
      <vertAlign val="superscript"/>
      <sz val="11"/>
      <name val="Arial"/>
      <family val="2"/>
      <charset val="238"/>
    </font>
    <font>
      <sz val="10"/>
      <name val="Arial"/>
      <family val="2"/>
      <charset val="204"/>
    </font>
    <font>
      <i/>
      <sz val="10"/>
      <name val="Arial"/>
      <family val="2"/>
      <charset val="204"/>
    </font>
    <font>
      <b/>
      <u/>
      <sz val="10"/>
      <name val="Arial"/>
      <family val="2"/>
      <charset val="204"/>
    </font>
    <font>
      <b/>
      <i/>
      <sz val="10"/>
      <name val="Arial"/>
      <family val="2"/>
      <charset val="204"/>
    </font>
    <font>
      <b/>
      <sz val="11"/>
      <color indexed="8"/>
      <name val="Arial"/>
      <family val="2"/>
      <charset val="238"/>
    </font>
    <font>
      <sz val="11"/>
      <color indexed="8"/>
      <name val="Arial"/>
      <family val="2"/>
      <charset val="238"/>
    </font>
    <font>
      <sz val="11"/>
      <color indexed="8"/>
      <name val="Arial"/>
      <family val="2"/>
      <charset val="204"/>
    </font>
    <font>
      <u/>
      <sz val="10"/>
      <color theme="10"/>
      <name val="Arial"/>
      <family val="2"/>
      <charset val="161"/>
    </font>
    <font>
      <sz val="10"/>
      <color theme="1"/>
      <name val="Arial"/>
      <family val="2"/>
    </font>
    <font>
      <b/>
      <sz val="10"/>
      <color theme="1"/>
      <name val="Arial"/>
      <family val="2"/>
      <charset val="238"/>
    </font>
    <font>
      <sz val="10"/>
      <color theme="1"/>
      <name val="Arial"/>
      <family val="2"/>
      <charset val="238"/>
    </font>
    <font>
      <sz val="11"/>
      <color theme="1"/>
      <name val="Arial"/>
      <family val="2"/>
      <charset val="238"/>
    </font>
    <font>
      <b/>
      <sz val="11"/>
      <color theme="1"/>
      <name val="Arial"/>
      <family val="2"/>
      <charset val="23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indexed="9"/>
      </patternFill>
    </fill>
  </fills>
  <borders count="22">
    <border>
      <left/>
      <right/>
      <top/>
      <bottom/>
      <diagonal/>
    </border>
    <border>
      <left/>
      <right/>
      <top style="medium">
        <color indexed="64"/>
      </top>
      <bottom style="medium">
        <color indexed="64"/>
      </bottom>
      <diagonal/>
    </border>
    <border>
      <left/>
      <right/>
      <top style="medium">
        <color indexed="64"/>
      </top>
      <bottom style="double">
        <color indexed="64"/>
      </bottom>
      <diagonal/>
    </border>
    <border>
      <left/>
      <right/>
      <top style="medium">
        <color indexed="64"/>
      </top>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7">
    <xf numFmtId="0" fontId="0" fillId="0" borderId="0"/>
    <xf numFmtId="179" fontId="1" fillId="0" borderId="0" applyFont="0" applyFill="0" applyBorder="0" applyAlignment="0" applyProtection="0"/>
    <xf numFmtId="179" fontId="29" fillId="0" borderId="0" applyFont="0" applyFill="0" applyBorder="0" applyAlignment="0" applyProtection="0"/>
    <xf numFmtId="0" fontId="42" fillId="0" borderId="0" applyNumberFormat="0" applyFill="0" applyBorder="0" applyAlignment="0" applyProtection="0">
      <alignment vertical="top"/>
      <protection locked="0"/>
    </xf>
    <xf numFmtId="0" fontId="29" fillId="0" borderId="0"/>
    <xf numFmtId="0" fontId="43" fillId="0" borderId="0"/>
    <xf numFmtId="0" fontId="5" fillId="0" borderId="0"/>
  </cellStyleXfs>
  <cellXfs count="366">
    <xf numFmtId="0" fontId="0" fillId="0" borderId="0" xfId="0"/>
    <xf numFmtId="0" fontId="3" fillId="2" borderId="0" xfId="0" applyFont="1" applyFill="1" applyBorder="1"/>
    <xf numFmtId="0" fontId="10" fillId="2" borderId="0" xfId="0" applyFont="1" applyFill="1" applyBorder="1"/>
    <xf numFmtId="0" fontId="11" fillId="2" borderId="0" xfId="0" applyFont="1" applyFill="1" applyBorder="1"/>
    <xf numFmtId="0" fontId="6" fillId="2" borderId="0" xfId="0" applyFont="1" applyFill="1" applyBorder="1"/>
    <xf numFmtId="0" fontId="9" fillId="2" borderId="0" xfId="0" applyFont="1" applyFill="1" applyBorder="1"/>
    <xf numFmtId="0" fontId="13" fillId="3" borderId="0" xfId="0" applyFont="1" applyFill="1" applyBorder="1"/>
    <xf numFmtId="0" fontId="8" fillId="3" borderId="0" xfId="0" applyFont="1" applyFill="1" applyBorder="1"/>
    <xf numFmtId="0" fontId="6" fillId="2" borderId="0" xfId="0" applyFont="1" applyFill="1" applyBorder="1" applyAlignment="1">
      <alignment vertical="top"/>
    </xf>
    <xf numFmtId="0" fontId="13" fillId="2" borderId="0" xfId="0" applyFont="1" applyFill="1"/>
    <xf numFmtId="0" fontId="13" fillId="2" borderId="0" xfId="0" applyFont="1" applyFill="1" applyBorder="1" applyAlignment="1">
      <alignment wrapText="1"/>
    </xf>
    <xf numFmtId="0" fontId="14" fillId="2" borderId="0" xfId="0" applyFont="1" applyFill="1" applyBorder="1"/>
    <xf numFmtId="0" fontId="14" fillId="2" borderId="0" xfId="0" applyFont="1" applyFill="1" applyBorder="1" applyAlignment="1">
      <alignment wrapText="1"/>
    </xf>
    <xf numFmtId="0" fontId="16" fillId="2" borderId="0" xfId="0" applyFont="1" applyFill="1"/>
    <xf numFmtId="0" fontId="17" fillId="2" borderId="0" xfId="0" applyFont="1" applyFill="1" applyBorder="1"/>
    <xf numFmtId="0" fontId="17" fillId="2" borderId="0" xfId="0" applyFont="1" applyFill="1" applyBorder="1" applyAlignment="1">
      <alignment wrapText="1"/>
    </xf>
    <xf numFmtId="3" fontId="17" fillId="2" borderId="0" xfId="0" applyNumberFormat="1" applyFont="1" applyFill="1" applyBorder="1"/>
    <xf numFmtId="3" fontId="17" fillId="2" borderId="0" xfId="0" applyNumberFormat="1" applyFont="1" applyFill="1" applyBorder="1" applyAlignment="1"/>
    <xf numFmtId="0" fontId="17" fillId="2" borderId="0" xfId="0" applyFont="1" applyFill="1"/>
    <xf numFmtId="0" fontId="17" fillId="2" borderId="0" xfId="0" applyFont="1" applyFill="1" applyAlignment="1">
      <alignment wrapText="1"/>
    </xf>
    <xf numFmtId="0" fontId="13" fillId="2" borderId="0" xfId="0" applyFont="1" applyFill="1" applyAlignment="1">
      <alignment wrapText="1"/>
    </xf>
    <xf numFmtId="0" fontId="12" fillId="2" borderId="0" xfId="0" applyFont="1" applyFill="1" applyBorder="1"/>
    <xf numFmtId="0" fontId="4" fillId="2" borderId="0" xfId="0" applyFont="1" applyFill="1" applyBorder="1"/>
    <xf numFmtId="14" fontId="18" fillId="2" borderId="0" xfId="0" applyNumberFormat="1" applyFont="1" applyFill="1" applyBorder="1"/>
    <xf numFmtId="0" fontId="18" fillId="2" borderId="0" xfId="0" applyFont="1" applyFill="1" applyBorder="1"/>
    <xf numFmtId="0" fontId="6" fillId="2" borderId="0" xfId="0" applyFont="1" applyFill="1" applyBorder="1" applyAlignment="1">
      <alignment horizontal="left"/>
    </xf>
    <xf numFmtId="0" fontId="18" fillId="2" borderId="0" xfId="0" quotePrefix="1" applyFont="1" applyFill="1" applyBorder="1" applyAlignment="1">
      <alignment horizontal="left"/>
    </xf>
    <xf numFmtId="0" fontId="18" fillId="2" borderId="0" xfId="0" applyFont="1" applyFill="1" applyBorder="1" applyAlignment="1">
      <alignment horizontal="center"/>
    </xf>
    <xf numFmtId="0" fontId="13" fillId="2" borderId="0" xfId="0" applyFont="1" applyFill="1" applyAlignment="1">
      <alignment horizontal="right"/>
    </xf>
    <xf numFmtId="0" fontId="13" fillId="2" borderId="0" xfId="0" applyFont="1" applyFill="1" applyBorder="1" applyAlignment="1">
      <alignment horizontal="right"/>
    </xf>
    <xf numFmtId="0" fontId="8" fillId="2" borderId="0" xfId="0" applyFont="1" applyFill="1" applyAlignment="1"/>
    <xf numFmtId="0" fontId="21" fillId="2" borderId="0" xfId="0" applyFont="1" applyFill="1" applyAlignment="1"/>
    <xf numFmtId="0" fontId="17" fillId="2" borderId="0" xfId="0" applyFont="1" applyFill="1" applyAlignment="1"/>
    <xf numFmtId="0" fontId="21" fillId="2" borderId="0" xfId="0" applyFont="1" applyFill="1" applyBorder="1" applyAlignment="1">
      <alignment horizontal="center"/>
    </xf>
    <xf numFmtId="0" fontId="21" fillId="2" borderId="0" xfId="0" applyFont="1" applyFill="1" applyBorder="1"/>
    <xf numFmtId="0" fontId="13" fillId="3" borderId="0" xfId="0" applyFont="1" applyFill="1" applyAlignment="1">
      <alignment vertical="top" wrapText="1"/>
    </xf>
    <xf numFmtId="0" fontId="13" fillId="4" borderId="0" xfId="0" applyFont="1" applyFill="1"/>
    <xf numFmtId="0" fontId="13" fillId="3" borderId="0" xfId="0" applyFont="1" applyFill="1"/>
    <xf numFmtId="0" fontId="13" fillId="3" borderId="0" xfId="0" applyFont="1" applyFill="1" applyAlignment="1">
      <alignment wrapText="1"/>
    </xf>
    <xf numFmtId="3" fontId="14" fillId="3" borderId="0" xfId="0" applyNumberFormat="1" applyFont="1" applyFill="1" applyBorder="1" applyAlignment="1">
      <alignment horizontal="right" wrapText="1"/>
    </xf>
    <xf numFmtId="3" fontId="13" fillId="4" borderId="0" xfId="0" applyNumberFormat="1" applyFont="1" applyFill="1"/>
    <xf numFmtId="0" fontId="14" fillId="2" borderId="0" xfId="0" applyFont="1" applyFill="1" applyBorder="1" applyAlignment="1">
      <alignment horizontal="left"/>
    </xf>
    <xf numFmtId="3" fontId="13" fillId="3" borderId="0" xfId="0" applyNumberFormat="1" applyFont="1" applyFill="1" applyBorder="1"/>
    <xf numFmtId="0" fontId="13" fillId="3" borderId="0" xfId="0" applyFont="1" applyFill="1" applyBorder="1" applyAlignment="1">
      <alignment horizontal="right"/>
    </xf>
    <xf numFmtId="0" fontId="13" fillId="3" borderId="0" xfId="0" applyFont="1" applyFill="1" applyBorder="1" applyAlignment="1">
      <alignment wrapText="1"/>
    </xf>
    <xf numFmtId="0" fontId="13" fillId="4" borderId="0" xfId="0" applyFont="1" applyFill="1" applyBorder="1"/>
    <xf numFmtId="0" fontId="8" fillId="4" borderId="0" xfId="0" applyFont="1" applyFill="1" applyBorder="1" applyAlignment="1">
      <alignment wrapText="1"/>
    </xf>
    <xf numFmtId="0" fontId="15" fillId="4" borderId="0" xfId="3" applyFont="1" applyFill="1" applyBorder="1" applyAlignment="1" applyProtection="1"/>
    <xf numFmtId="0" fontId="13" fillId="4" borderId="0" xfId="0" applyFont="1" applyFill="1" applyBorder="1" applyAlignment="1">
      <alignment horizontal="right"/>
    </xf>
    <xf numFmtId="3" fontId="13" fillId="4" borderId="0" xfId="0" applyNumberFormat="1" applyFont="1" applyFill="1" applyBorder="1"/>
    <xf numFmtId="0" fontId="13" fillId="4" borderId="0" xfId="6" applyFont="1" applyFill="1" applyBorder="1" applyAlignment="1">
      <alignment wrapText="1"/>
    </xf>
    <xf numFmtId="0" fontId="24" fillId="4" borderId="0" xfId="0" applyFont="1" applyFill="1" applyBorder="1"/>
    <xf numFmtId="0" fontId="13" fillId="4" borderId="1" xfId="0" applyFont="1" applyFill="1" applyBorder="1"/>
    <xf numFmtId="3" fontId="13" fillId="4" borderId="2" xfId="0" applyNumberFormat="1" applyFont="1" applyFill="1" applyBorder="1"/>
    <xf numFmtId="0" fontId="13" fillId="4" borderId="2" xfId="0" applyFont="1" applyFill="1" applyBorder="1"/>
    <xf numFmtId="15" fontId="13" fillId="4" borderId="0" xfId="0" applyNumberFormat="1" applyFont="1" applyFill="1" applyBorder="1" applyAlignment="1">
      <alignment horizontal="left"/>
    </xf>
    <xf numFmtId="0" fontId="14" fillId="4" borderId="0" xfId="0" applyFont="1" applyFill="1" applyBorder="1"/>
    <xf numFmtId="0" fontId="13" fillId="4" borderId="0" xfId="0" applyFont="1" applyFill="1" applyBorder="1" applyAlignment="1">
      <alignment wrapText="1"/>
    </xf>
    <xf numFmtId="15" fontId="14" fillId="4" borderId="0" xfId="0" applyNumberFormat="1" applyFont="1" applyFill="1" applyBorder="1" applyAlignment="1">
      <alignment horizontal="left"/>
    </xf>
    <xf numFmtId="0" fontId="19" fillId="4" borderId="0" xfId="0" applyFont="1" applyFill="1" applyBorder="1"/>
    <xf numFmtId="15" fontId="20" fillId="4" borderId="0" xfId="0" applyNumberFormat="1" applyFont="1" applyFill="1" applyBorder="1" applyAlignment="1">
      <alignment horizontal="left"/>
    </xf>
    <xf numFmtId="3" fontId="14" fillId="4" borderId="0" xfId="0" applyNumberFormat="1" applyFont="1" applyFill="1" applyBorder="1" applyAlignment="1">
      <alignment wrapText="1"/>
    </xf>
    <xf numFmtId="0" fontId="14" fillId="4" borderId="0" xfId="0" applyFont="1" applyFill="1" applyBorder="1" applyAlignment="1">
      <alignment wrapText="1"/>
    </xf>
    <xf numFmtId="0" fontId="14" fillId="3" borderId="0" xfId="0" applyFont="1" applyFill="1" applyBorder="1" applyAlignment="1">
      <alignment wrapText="1"/>
    </xf>
    <xf numFmtId="0" fontId="13" fillId="3" borderId="2" xfId="0" applyFont="1" applyFill="1" applyBorder="1"/>
    <xf numFmtId="0" fontId="13" fillId="3" borderId="3" xfId="0" applyFont="1" applyFill="1" applyBorder="1"/>
    <xf numFmtId="15" fontId="13" fillId="3" borderId="3" xfId="0" applyNumberFormat="1" applyFont="1" applyFill="1" applyBorder="1"/>
    <xf numFmtId="15" fontId="13" fillId="3" borderId="0" xfId="0" applyNumberFormat="1" applyFont="1" applyFill="1" applyBorder="1"/>
    <xf numFmtId="15" fontId="13" fillId="3" borderId="0" xfId="0" applyNumberFormat="1" applyFont="1" applyFill="1" applyBorder="1" applyAlignment="1">
      <alignment wrapText="1"/>
    </xf>
    <xf numFmtId="0" fontId="13" fillId="3" borderId="1" xfId="0" applyFont="1" applyFill="1" applyBorder="1"/>
    <xf numFmtId="0" fontId="14" fillId="3" borderId="1" xfId="0" applyFont="1" applyFill="1" applyBorder="1" applyAlignment="1">
      <alignment horizontal="center"/>
    </xf>
    <xf numFmtId="37" fontId="14" fillId="4" borderId="0" xfId="0" applyNumberFormat="1" applyFont="1" applyFill="1" applyBorder="1" applyAlignment="1">
      <alignment wrapText="1"/>
    </xf>
    <xf numFmtId="37" fontId="13" fillId="4" borderId="0" xfId="0" applyNumberFormat="1" applyFont="1" applyFill="1" applyBorder="1"/>
    <xf numFmtId="37" fontId="13" fillId="4" borderId="4" xfId="0" applyNumberFormat="1" applyFont="1" applyFill="1" applyBorder="1"/>
    <xf numFmtId="37" fontId="13" fillId="3" borderId="0" xfId="0" applyNumberFormat="1" applyFont="1" applyFill="1" applyBorder="1"/>
    <xf numFmtId="3" fontId="13" fillId="3" borderId="0" xfId="0" applyNumberFormat="1" applyFont="1" applyFill="1" applyBorder="1" applyAlignment="1">
      <alignment horizontal="right" wrapText="1"/>
    </xf>
    <xf numFmtId="0" fontId="13" fillId="3" borderId="0" xfId="0" applyFont="1" applyFill="1" applyBorder="1" applyAlignment="1">
      <alignment horizontal="right" wrapText="1"/>
    </xf>
    <xf numFmtId="37" fontId="13" fillId="2" borderId="0" xfId="0" applyNumberFormat="1" applyFont="1" applyFill="1" applyBorder="1" applyAlignment="1">
      <alignment horizontal="right" wrapText="1"/>
    </xf>
    <xf numFmtId="0" fontId="0" fillId="3" borderId="0" xfId="0" applyFill="1"/>
    <xf numFmtId="0" fontId="14" fillId="2" borderId="0" xfId="0" applyNumberFormat="1" applyFont="1" applyFill="1" applyBorder="1"/>
    <xf numFmtId="37" fontId="14" fillId="2" borderId="0" xfId="0" applyNumberFormat="1" applyFont="1" applyFill="1" applyBorder="1" applyAlignment="1">
      <alignment wrapText="1"/>
    </xf>
    <xf numFmtId="0" fontId="14" fillId="2" borderId="0" xfId="6" applyFont="1" applyFill="1" applyBorder="1" applyAlignment="1">
      <alignment wrapText="1"/>
    </xf>
    <xf numFmtId="0" fontId="14" fillId="3" borderId="0" xfId="6" applyFont="1" applyFill="1" applyBorder="1" applyAlignment="1">
      <alignment wrapText="1"/>
    </xf>
    <xf numFmtId="0" fontId="13" fillId="3" borderId="0" xfId="6" applyFont="1" applyFill="1" applyBorder="1" applyAlignment="1">
      <alignment vertical="center" wrapText="1"/>
    </xf>
    <xf numFmtId="0" fontId="13" fillId="3" borderId="0" xfId="6" applyFont="1" applyFill="1" applyBorder="1" applyAlignment="1">
      <alignment wrapText="1"/>
    </xf>
    <xf numFmtId="0" fontId="14" fillId="2" borderId="0" xfId="6" applyFont="1" applyFill="1" applyBorder="1" applyAlignment="1">
      <alignment horizontal="left" wrapText="1"/>
    </xf>
    <xf numFmtId="0" fontId="14" fillId="2" borderId="0" xfId="0" applyFont="1" applyFill="1" applyBorder="1" applyAlignment="1"/>
    <xf numFmtId="0" fontId="14" fillId="2" borderId="0" xfId="6" applyFont="1" applyFill="1" applyBorder="1" applyAlignment="1"/>
    <xf numFmtId="0" fontId="17" fillId="2" borderId="0" xfId="0" applyFont="1" applyFill="1" applyBorder="1" applyAlignment="1"/>
    <xf numFmtId="0" fontId="14" fillId="2" borderId="0" xfId="6" applyFont="1" applyFill="1" applyBorder="1" applyAlignment="1">
      <alignment horizontal="right" wrapText="1"/>
    </xf>
    <xf numFmtId="15" fontId="6" fillId="3" borderId="0" xfId="0" applyNumberFormat="1" applyFont="1" applyFill="1" applyBorder="1"/>
    <xf numFmtId="0" fontId="25" fillId="4" borderId="0" xfId="0" applyFont="1" applyFill="1" applyBorder="1"/>
    <xf numFmtId="0" fontId="13" fillId="3" borderId="0" xfId="0" applyFont="1" applyFill="1" applyBorder="1" applyAlignment="1">
      <alignment horizontal="center" wrapText="1"/>
    </xf>
    <xf numFmtId="15" fontId="13" fillId="3" borderId="0" xfId="0" applyNumberFormat="1" applyFont="1" applyFill="1" applyBorder="1" applyAlignment="1">
      <alignment horizontal="center" wrapText="1"/>
    </xf>
    <xf numFmtId="15" fontId="25" fillId="3" borderId="3" xfId="0" applyNumberFormat="1" applyFont="1" applyFill="1" applyBorder="1"/>
    <xf numFmtId="0" fontId="25" fillId="3" borderId="1" xfId="0" applyFont="1" applyFill="1" applyBorder="1" applyAlignment="1">
      <alignment wrapText="1"/>
    </xf>
    <xf numFmtId="15" fontId="25" fillId="3" borderId="3" xfId="0" applyNumberFormat="1" applyFont="1" applyFill="1" applyBorder="1" applyAlignment="1">
      <alignment wrapText="1"/>
    </xf>
    <xf numFmtId="0" fontId="27" fillId="4" borderId="0" xfId="0" applyFont="1" applyFill="1" applyBorder="1"/>
    <xf numFmtId="0" fontId="14" fillId="3" borderId="0" xfId="0" applyFont="1" applyFill="1" applyAlignment="1">
      <alignment vertical="top" wrapText="1"/>
    </xf>
    <xf numFmtId="37" fontId="13" fillId="3" borderId="0" xfId="0" applyNumberFormat="1" applyFont="1" applyFill="1" applyBorder="1" applyAlignment="1">
      <alignment horizontal="right"/>
    </xf>
    <xf numFmtId="0" fontId="17" fillId="2" borderId="0" xfId="0" applyFont="1" applyFill="1" applyBorder="1" applyAlignment="1">
      <alignment horizontal="right"/>
    </xf>
    <xf numFmtId="0" fontId="17" fillId="2" borderId="0" xfId="0" applyFont="1" applyFill="1" applyAlignment="1">
      <alignment horizontal="right"/>
    </xf>
    <xf numFmtId="49" fontId="14" fillId="3" borderId="0" xfId="0" applyNumberFormat="1" applyFont="1" applyFill="1" applyBorder="1" applyAlignment="1">
      <alignment horizontal="right" wrapText="1"/>
    </xf>
    <xf numFmtId="0" fontId="0" fillId="3" borderId="0" xfId="0" applyFill="1" applyBorder="1"/>
    <xf numFmtId="41" fontId="14" fillId="3" borderId="0" xfId="6" applyNumberFormat="1" applyFont="1" applyFill="1" applyBorder="1" applyAlignment="1">
      <alignment horizontal="right" wrapText="1"/>
    </xf>
    <xf numFmtId="41" fontId="13" fillId="3" borderId="0" xfId="6" applyNumberFormat="1" applyFont="1" applyFill="1" applyBorder="1" applyAlignment="1">
      <alignment horizontal="right" wrapText="1"/>
    </xf>
    <xf numFmtId="0" fontId="28" fillId="3" borderId="0" xfId="0" applyFont="1" applyFill="1" applyBorder="1"/>
    <xf numFmtId="0" fontId="25" fillId="3" borderId="0" xfId="0" applyFont="1" applyFill="1" applyBorder="1" applyAlignment="1">
      <alignment horizontal="left"/>
    </xf>
    <xf numFmtId="0" fontId="29" fillId="3" borderId="0" xfId="0" applyFont="1" applyFill="1" applyBorder="1" applyAlignment="1">
      <alignment horizontal="left"/>
    </xf>
    <xf numFmtId="0" fontId="14" fillId="3" borderId="0" xfId="3" applyFont="1" applyFill="1" applyAlignment="1" applyProtection="1">
      <alignment horizontal="left"/>
    </xf>
    <xf numFmtId="0" fontId="14" fillId="3" borderId="0" xfId="3" applyFont="1" applyFill="1" applyAlignment="1" applyProtection="1">
      <alignment horizontal="left" wrapText="1"/>
    </xf>
    <xf numFmtId="0" fontId="30" fillId="3" borderId="0" xfId="0" applyFont="1" applyFill="1" applyAlignment="1">
      <alignment horizontal="right"/>
    </xf>
    <xf numFmtId="0" fontId="30" fillId="3" borderId="0" xfId="0" applyFont="1" applyFill="1" applyBorder="1" applyAlignment="1">
      <alignment horizontal="right"/>
    </xf>
    <xf numFmtId="0" fontId="13" fillId="3" borderId="0" xfId="3" applyFont="1" applyFill="1" applyAlignment="1" applyProtection="1">
      <alignment horizontal="left" wrapText="1"/>
    </xf>
    <xf numFmtId="0" fontId="13" fillId="3" borderId="0" xfId="0" applyFont="1" applyFill="1" applyAlignment="1"/>
    <xf numFmtId="37" fontId="13" fillId="3" borderId="0" xfId="0" applyNumberFormat="1" applyFont="1" applyFill="1" applyAlignment="1"/>
    <xf numFmtId="37" fontId="25" fillId="3" borderId="0" xfId="0" applyNumberFormat="1" applyFont="1" applyFill="1" applyBorder="1" applyAlignment="1">
      <alignment wrapText="1"/>
    </xf>
    <xf numFmtId="0" fontId="31" fillId="3" borderId="0" xfId="0" applyNumberFormat="1" applyFont="1" applyFill="1" applyAlignment="1">
      <alignment vertical="top"/>
    </xf>
    <xf numFmtId="0" fontId="29" fillId="3" borderId="0" xfId="0" applyNumberFormat="1" applyFont="1" applyFill="1" applyAlignment="1">
      <alignment vertical="top"/>
    </xf>
    <xf numFmtId="37" fontId="29" fillId="3" borderId="0" xfId="0" applyNumberFormat="1" applyFont="1" applyFill="1" applyAlignment="1">
      <alignment vertical="top"/>
    </xf>
    <xf numFmtId="41" fontId="29" fillId="3" borderId="0" xfId="0" applyNumberFormat="1" applyFont="1" applyFill="1" applyAlignment="1">
      <alignment vertical="center" wrapText="1"/>
    </xf>
    <xf numFmtId="4" fontId="31" fillId="3" borderId="0" xfId="0" applyNumberFormat="1" applyFont="1" applyFill="1" applyAlignment="1">
      <alignment vertical="top"/>
    </xf>
    <xf numFmtId="37" fontId="0" fillId="3" borderId="0" xfId="0" applyNumberFormat="1" applyFill="1"/>
    <xf numFmtId="204" fontId="29" fillId="2" borderId="0" xfId="0" applyNumberFormat="1" applyFont="1" applyFill="1" applyBorder="1" applyAlignment="1">
      <alignment horizontal="right" vertical="center" wrapText="1"/>
    </xf>
    <xf numFmtId="205" fontId="28" fillId="3" borderId="0" xfId="1" applyNumberFormat="1" applyFont="1" applyFill="1" applyBorder="1" applyAlignment="1">
      <alignment horizontal="right" wrapText="1"/>
    </xf>
    <xf numFmtId="205" fontId="28" fillId="3" borderId="0" xfId="1" applyNumberFormat="1" applyFont="1" applyFill="1" applyBorder="1" applyAlignment="1">
      <alignment wrapText="1"/>
    </xf>
    <xf numFmtId="0" fontId="28" fillId="2" borderId="0" xfId="0" applyFont="1" applyFill="1" applyBorder="1" applyAlignment="1">
      <alignment wrapText="1"/>
    </xf>
    <xf numFmtId="0" fontId="13" fillId="3" borderId="0" xfId="0" applyFont="1" applyFill="1" applyAlignment="1">
      <alignment horizontal="right"/>
    </xf>
    <xf numFmtId="0" fontId="14" fillId="3" borderId="0" xfId="0" applyFont="1" applyFill="1" applyBorder="1" applyAlignment="1">
      <alignment horizontal="right" vertical="center" wrapText="1"/>
    </xf>
    <xf numFmtId="37" fontId="29" fillId="3" borderId="0" xfId="1" applyNumberFormat="1" applyFont="1" applyFill="1" applyBorder="1" applyAlignment="1">
      <alignment horizontal="right"/>
    </xf>
    <xf numFmtId="37" fontId="0" fillId="3" borderId="0" xfId="0" applyNumberFormat="1" applyFill="1" applyAlignment="1">
      <alignment horizontal="right"/>
    </xf>
    <xf numFmtId="0" fontId="0" fillId="3" borderId="0" xfId="0" applyFill="1" applyAlignment="1">
      <alignment horizontal="right"/>
    </xf>
    <xf numFmtId="0" fontId="28" fillId="3" borderId="0" xfId="0" applyFont="1" applyFill="1" applyAlignment="1">
      <alignment horizontal="right"/>
    </xf>
    <xf numFmtId="0" fontId="7" fillId="2" borderId="0" xfId="0" applyFont="1" applyFill="1" applyBorder="1"/>
    <xf numFmtId="0" fontId="8" fillId="3" borderId="0" xfId="0" applyFont="1" applyFill="1" applyBorder="1" applyAlignment="1">
      <alignment horizontal="left"/>
    </xf>
    <xf numFmtId="0" fontId="12" fillId="2" borderId="5" xfId="0" applyFont="1" applyFill="1" applyBorder="1"/>
    <xf numFmtId="0" fontId="12" fillId="2" borderId="3" xfId="0" applyFont="1" applyFill="1" applyBorder="1"/>
    <xf numFmtId="0" fontId="12" fillId="2" borderId="6" xfId="0" applyFont="1" applyFill="1" applyBorder="1"/>
    <xf numFmtId="0" fontId="12" fillId="2" borderId="7" xfId="0" applyFont="1" applyFill="1" applyBorder="1"/>
    <xf numFmtId="0" fontId="12" fillId="2" borderId="8" xfId="0" applyFont="1" applyFill="1" applyBorder="1"/>
    <xf numFmtId="0" fontId="13" fillId="2" borderId="8" xfId="0" applyFont="1" applyFill="1" applyBorder="1"/>
    <xf numFmtId="0" fontId="18" fillId="2" borderId="8" xfId="0" applyFont="1" applyFill="1" applyBorder="1"/>
    <xf numFmtId="0" fontId="6" fillId="2" borderId="8" xfId="0" applyFont="1" applyFill="1" applyBorder="1" applyAlignment="1">
      <alignment horizontal="left"/>
    </xf>
    <xf numFmtId="0" fontId="13" fillId="2" borderId="7" xfId="0" applyFont="1" applyFill="1" applyBorder="1"/>
    <xf numFmtId="0" fontId="13" fillId="2" borderId="9" xfId="0" applyFont="1" applyFill="1" applyBorder="1"/>
    <xf numFmtId="0" fontId="13" fillId="2" borderId="10" xfId="0" applyFont="1" applyFill="1" applyBorder="1"/>
    <xf numFmtId="0" fontId="13" fillId="2" borderId="11" xfId="0" applyFont="1" applyFill="1" applyBorder="1"/>
    <xf numFmtId="205" fontId="28" fillId="3" borderId="0" xfId="1" applyNumberFormat="1" applyFont="1" applyFill="1"/>
    <xf numFmtId="205" fontId="35" fillId="3" borderId="0" xfId="1" applyNumberFormat="1" applyFont="1" applyFill="1"/>
    <xf numFmtId="0" fontId="13" fillId="3" borderId="7" xfId="0" applyFont="1" applyFill="1" applyBorder="1"/>
    <xf numFmtId="0" fontId="13" fillId="3" borderId="8" xfId="0" applyFont="1" applyFill="1" applyBorder="1"/>
    <xf numFmtId="0" fontId="28" fillId="3" borderId="0" xfId="0" applyFont="1" applyFill="1" applyAlignment="1">
      <alignment wrapText="1"/>
    </xf>
    <xf numFmtId="37" fontId="13" fillId="3" borderId="0" xfId="3" applyNumberFormat="1" applyFont="1" applyFill="1" applyBorder="1" applyAlignment="1" applyProtection="1">
      <alignment horizontal="left" wrapText="1"/>
    </xf>
    <xf numFmtId="37" fontId="13" fillId="3" borderId="0" xfId="3" applyNumberFormat="1" applyFont="1" applyFill="1" applyAlignment="1" applyProtection="1">
      <alignment horizontal="left" wrapText="1"/>
    </xf>
    <xf numFmtId="0" fontId="23" fillId="3" borderId="0" xfId="0" applyFont="1" applyFill="1" applyBorder="1" applyAlignment="1">
      <alignment horizontal="left"/>
    </xf>
    <xf numFmtId="3" fontId="3" fillId="3" borderId="0" xfId="0" applyNumberFormat="1" applyFont="1" applyFill="1" applyBorder="1"/>
    <xf numFmtId="0" fontId="14" fillId="3" borderId="0" xfId="0" applyFont="1" applyFill="1" applyAlignment="1">
      <alignment wrapText="1"/>
    </xf>
    <xf numFmtId="0" fontId="8" fillId="3" borderId="0" xfId="6" applyFont="1" applyFill="1"/>
    <xf numFmtId="0" fontId="14" fillId="3" borderId="0" xfId="6" applyFont="1" applyFill="1" applyBorder="1" applyAlignment="1">
      <alignment horizontal="left" vertical="center" wrapText="1"/>
    </xf>
    <xf numFmtId="0" fontId="14" fillId="3" borderId="0" xfId="6" applyFont="1" applyFill="1" applyBorder="1" applyAlignment="1">
      <alignment horizontal="left" wrapText="1"/>
    </xf>
    <xf numFmtId="0" fontId="14" fillId="3" borderId="0" xfId="6" applyFont="1" applyFill="1" applyBorder="1" applyAlignment="1">
      <alignment horizontal="center" wrapText="1"/>
    </xf>
    <xf numFmtId="0" fontId="14" fillId="3" borderId="0" xfId="6" applyFont="1" applyFill="1" applyBorder="1" applyAlignment="1">
      <alignment horizontal="right" wrapText="1"/>
    </xf>
    <xf numFmtId="0" fontId="14" fillId="3" borderId="0" xfId="6" applyNumberFormat="1" applyFont="1" applyFill="1" applyBorder="1" applyAlignment="1">
      <alignment horizontal="right" wrapText="1"/>
    </xf>
    <xf numFmtId="0" fontId="28" fillId="3" borderId="0" xfId="0" applyFont="1" applyFill="1"/>
    <xf numFmtId="37" fontId="14" fillId="3" borderId="0" xfId="6" applyNumberFormat="1" applyFont="1" applyFill="1" applyBorder="1" applyAlignment="1">
      <alignment wrapText="1"/>
    </xf>
    <xf numFmtId="0" fontId="13" fillId="3" borderId="0" xfId="6" applyFont="1" applyFill="1" applyBorder="1" applyAlignment="1">
      <alignment horizontal="left" wrapText="1"/>
    </xf>
    <xf numFmtId="0" fontId="0" fillId="3" borderId="0" xfId="0" applyFill="1" applyAlignment="1">
      <alignment horizontal="left" wrapText="1" indent="1"/>
    </xf>
    <xf numFmtId="0" fontId="29" fillId="3" borderId="0" xfId="0" applyFont="1" applyFill="1" applyAlignment="1">
      <alignment horizontal="left" wrapText="1" indent="1"/>
    </xf>
    <xf numFmtId="41" fontId="13" fillId="3" borderId="0" xfId="6" applyNumberFormat="1" applyFont="1" applyFill="1" applyBorder="1" applyAlignment="1">
      <alignment vertical="center" wrapText="1"/>
    </xf>
    <xf numFmtId="0" fontId="0" fillId="3" borderId="0" xfId="0" applyFill="1" applyAlignment="1">
      <alignment wrapText="1"/>
    </xf>
    <xf numFmtId="0" fontId="13" fillId="3" borderId="0" xfId="6" applyFont="1" applyFill="1" applyBorder="1" applyAlignment="1">
      <alignment horizontal="left" vertical="center" wrapText="1"/>
    </xf>
    <xf numFmtId="41" fontId="13" fillId="3" borderId="0" xfId="6" applyNumberFormat="1" applyFont="1" applyFill="1" applyBorder="1" applyAlignment="1">
      <alignment wrapText="1"/>
    </xf>
    <xf numFmtId="0" fontId="13" fillId="3" borderId="0" xfId="6" applyFont="1" applyFill="1" applyBorder="1" applyAlignment="1">
      <alignment horizontal="left" wrapText="1" indent="1"/>
    </xf>
    <xf numFmtId="0" fontId="29" fillId="3" borderId="0" xfId="0" applyFont="1" applyFill="1" applyAlignment="1">
      <alignment horizontal="left" vertical="center" indent="1"/>
    </xf>
    <xf numFmtId="0" fontId="29" fillId="3" borderId="0" xfId="6" applyFont="1" applyFill="1" applyBorder="1" applyAlignment="1">
      <alignment horizontal="left" wrapText="1"/>
    </xf>
    <xf numFmtId="41" fontId="13" fillId="3" borderId="0" xfId="0" applyNumberFormat="1" applyFont="1" applyFill="1" applyBorder="1" applyAlignment="1">
      <alignment horizontal="right"/>
    </xf>
    <xf numFmtId="41" fontId="14" fillId="3" borderId="0" xfId="0" applyNumberFormat="1" applyFont="1" applyFill="1" applyBorder="1" applyAlignment="1">
      <alignment horizontal="right" wrapText="1"/>
    </xf>
    <xf numFmtId="4" fontId="13" fillId="3" borderId="0" xfId="0" applyNumberFormat="1" applyFont="1" applyFill="1" applyBorder="1"/>
    <xf numFmtId="39" fontId="13" fillId="3" borderId="0" xfId="0" applyNumberFormat="1" applyFont="1" applyFill="1" applyBorder="1"/>
    <xf numFmtId="0" fontId="13" fillId="2" borderId="0" xfId="6" applyFont="1" applyFill="1" applyBorder="1" applyAlignment="1">
      <alignment horizontal="left" vertical="center" wrapText="1" indent="1"/>
    </xf>
    <xf numFmtId="0" fontId="13" fillId="2" borderId="0" xfId="6" applyFont="1" applyFill="1" applyBorder="1" applyAlignment="1">
      <alignment horizontal="left" indent="1"/>
    </xf>
    <xf numFmtId="0" fontId="14" fillId="3" borderId="0" xfId="0" applyFont="1" applyFill="1" applyAlignment="1">
      <alignment horizontal="justify" vertical="top" wrapText="1"/>
    </xf>
    <xf numFmtId="0" fontId="22" fillId="3" borderId="0" xfId="0" applyFont="1" applyFill="1" applyAlignment="1">
      <alignment vertical="center" wrapText="1"/>
    </xf>
    <xf numFmtId="0" fontId="13" fillId="3" borderId="0" xfId="0" applyFont="1" applyFill="1" applyAlignment="1">
      <alignment vertical="center" wrapText="1"/>
    </xf>
    <xf numFmtId="0" fontId="14" fillId="3" borderId="0" xfId="0" applyFont="1" applyFill="1" applyAlignment="1">
      <alignment vertical="center" wrapText="1"/>
    </xf>
    <xf numFmtId="0" fontId="29" fillId="3" borderId="0" xfId="0" applyFont="1" applyFill="1" applyAlignment="1">
      <alignment vertical="top" wrapText="1"/>
    </xf>
    <xf numFmtId="0" fontId="17" fillId="3" borderId="0" xfId="0" applyFont="1" applyFill="1" applyBorder="1"/>
    <xf numFmtId="0" fontId="34" fillId="2" borderId="0" xfId="0" applyFont="1" applyFill="1"/>
    <xf numFmtId="0" fontId="17" fillId="3" borderId="0" xfId="0" applyFont="1" applyFill="1"/>
    <xf numFmtId="3" fontId="17" fillId="3" borderId="0" xfId="0" applyNumberFormat="1" applyFont="1" applyFill="1" applyBorder="1" applyAlignment="1"/>
    <xf numFmtId="0" fontId="14" fillId="3" borderId="0" xfId="0" applyFont="1" applyFill="1" applyBorder="1" applyAlignment="1">
      <alignment horizontal="center" wrapText="1"/>
    </xf>
    <xf numFmtId="209" fontId="13" fillId="3" borderId="0" xfId="0" applyNumberFormat="1" applyFont="1" applyFill="1" applyBorder="1" applyAlignment="1">
      <alignment horizontal="right"/>
    </xf>
    <xf numFmtId="0" fontId="29" fillId="0" borderId="0" xfId="4" applyFont="1"/>
    <xf numFmtId="0" fontId="28" fillId="0" borderId="0" xfId="4" applyFont="1"/>
    <xf numFmtId="0" fontId="29" fillId="3" borderId="0" xfId="4" applyFont="1" applyFill="1" applyAlignment="1"/>
    <xf numFmtId="0" fontId="29" fillId="0" borderId="0" xfId="4" applyFont="1" applyBorder="1"/>
    <xf numFmtId="3" fontId="29" fillId="0" borderId="0" xfId="4" applyNumberFormat="1" applyFont="1"/>
    <xf numFmtId="3" fontId="29" fillId="3" borderId="0" xfId="4" applyNumberFormat="1" applyFont="1" applyFill="1" applyAlignment="1"/>
    <xf numFmtId="1" fontId="29" fillId="0" borderId="0" xfId="4" applyNumberFormat="1" applyFont="1"/>
    <xf numFmtId="3" fontId="29" fillId="0" borderId="0" xfId="4" applyNumberFormat="1" applyFont="1" applyBorder="1"/>
    <xf numFmtId="3" fontId="29" fillId="3" borderId="0" xfId="2" applyNumberFormat="1" applyFont="1" applyFill="1" applyBorder="1" applyAlignment="1"/>
    <xf numFmtId="3" fontId="29" fillId="3" borderId="0" xfId="4" applyNumberFormat="1" applyFont="1" applyFill="1" applyBorder="1" applyAlignment="1"/>
    <xf numFmtId="0" fontId="29" fillId="3" borderId="0" xfId="4" applyFont="1" applyFill="1" applyBorder="1" applyAlignment="1"/>
    <xf numFmtId="0" fontId="28" fillId="0" borderId="0" xfId="4" applyFont="1" applyBorder="1"/>
    <xf numFmtId="41" fontId="28" fillId="3" borderId="12" xfId="2" applyNumberFormat="1" applyFont="1" applyFill="1" applyBorder="1" applyAlignment="1">
      <alignment vertical="center"/>
    </xf>
    <xf numFmtId="41" fontId="36" fillId="3" borderId="12" xfId="4" applyNumberFormat="1" applyFont="1" applyFill="1" applyBorder="1" applyAlignment="1">
      <alignment horizontal="center" vertical="center"/>
    </xf>
    <xf numFmtId="0" fontId="36" fillId="3" borderId="12" xfId="4" applyFont="1" applyFill="1" applyBorder="1" applyAlignment="1">
      <alignment vertical="center"/>
    </xf>
    <xf numFmtId="0" fontId="29" fillId="3" borderId="13" xfId="4" applyFont="1" applyFill="1" applyBorder="1" applyAlignment="1">
      <alignment vertical="center"/>
    </xf>
    <xf numFmtId="41" fontId="29" fillId="3" borderId="14" xfId="2" applyNumberFormat="1" applyFont="1" applyFill="1" applyBorder="1" applyAlignment="1"/>
    <xf numFmtId="41" fontId="29" fillId="3" borderId="14" xfId="4" applyNumberFormat="1" applyFont="1" applyFill="1" applyBorder="1" applyAlignment="1">
      <alignment horizontal="center"/>
    </xf>
    <xf numFmtId="0" fontId="29" fillId="3" borderId="14" xfId="4" applyFont="1" applyFill="1" applyBorder="1" applyAlignment="1"/>
    <xf numFmtId="0" fontId="29" fillId="3" borderId="14" xfId="4" applyFont="1" applyFill="1" applyBorder="1" applyAlignment="1">
      <alignment horizontal="center"/>
    </xf>
    <xf numFmtId="14" fontId="29" fillId="3" borderId="15" xfId="4" applyNumberFormat="1" applyFont="1" applyFill="1" applyBorder="1" applyAlignment="1">
      <alignment horizontal="center"/>
    </xf>
    <xf numFmtId="0" fontId="29" fillId="3" borderId="16" xfId="4" applyFont="1" applyFill="1" applyBorder="1" applyAlignment="1">
      <alignment horizontal="center"/>
    </xf>
    <xf numFmtId="1" fontId="29" fillId="3" borderId="0" xfId="4" applyNumberFormat="1" applyFont="1" applyFill="1" applyAlignment="1"/>
    <xf numFmtId="41" fontId="29" fillId="0" borderId="0" xfId="4" applyNumberFormat="1" applyFont="1"/>
    <xf numFmtId="41" fontId="28" fillId="3" borderId="12" xfId="2" applyNumberFormat="1" applyFont="1" applyFill="1" applyBorder="1" applyAlignment="1">
      <alignment horizontal="right" wrapText="1"/>
    </xf>
    <xf numFmtId="41" fontId="28" fillId="3" borderId="12" xfId="4" applyNumberFormat="1" applyFont="1" applyFill="1" applyBorder="1" applyAlignment="1">
      <alignment horizontal="center" vertical="center"/>
    </xf>
    <xf numFmtId="0" fontId="29" fillId="3" borderId="12" xfId="4" applyFont="1" applyFill="1" applyBorder="1" applyAlignment="1">
      <alignment vertical="center"/>
    </xf>
    <xf numFmtId="41" fontId="29" fillId="3" borderId="14" xfId="2" applyNumberFormat="1" applyFont="1" applyFill="1" applyBorder="1" applyAlignment="1">
      <alignment horizontal="right" wrapText="1"/>
    </xf>
    <xf numFmtId="41" fontId="29" fillId="0" borderId="0" xfId="4" applyNumberFormat="1" applyFont="1" applyAlignment="1">
      <alignment horizontal="right" wrapText="1"/>
    </xf>
    <xf numFmtId="0" fontId="38" fillId="3" borderId="0" xfId="4" applyFont="1" applyFill="1"/>
    <xf numFmtId="0" fontId="38" fillId="3" borderId="0" xfId="4" applyFont="1" applyFill="1" applyAlignment="1"/>
    <xf numFmtId="0" fontId="38" fillId="3" borderId="0" xfId="4" applyFont="1" applyFill="1" applyAlignment="1">
      <alignment horizontal="left" vertical="center"/>
    </xf>
    <xf numFmtId="0" fontId="29" fillId="0" borderId="0" xfId="4"/>
    <xf numFmtId="0" fontId="25" fillId="0" borderId="0" xfId="4" applyFont="1"/>
    <xf numFmtId="0" fontId="25" fillId="3" borderId="0" xfId="4" applyFont="1" applyFill="1"/>
    <xf numFmtId="0" fontId="29" fillId="3" borderId="0" xfId="4" applyFill="1"/>
    <xf numFmtId="0" fontId="14" fillId="3" borderId="0" xfId="4" applyFont="1" applyFill="1"/>
    <xf numFmtId="41" fontId="25" fillId="3" borderId="17" xfId="4" applyNumberFormat="1" applyFont="1" applyFill="1" applyBorder="1"/>
    <xf numFmtId="0" fontId="25" fillId="3" borderId="17" xfId="4" applyFont="1" applyFill="1" applyBorder="1"/>
    <xf numFmtId="0" fontId="25" fillId="3" borderId="18" xfId="4" applyFont="1" applyFill="1" applyBorder="1"/>
    <xf numFmtId="0" fontId="29" fillId="3" borderId="14" xfId="4" applyFill="1" applyBorder="1"/>
    <xf numFmtId="0" fontId="29" fillId="3" borderId="16" xfId="4" applyFill="1" applyBorder="1"/>
    <xf numFmtId="0" fontId="26" fillId="3" borderId="16" xfId="4" applyFont="1" applyFill="1" applyBorder="1"/>
    <xf numFmtId="41" fontId="29" fillId="3" borderId="14" xfId="4" applyNumberFormat="1" applyFill="1" applyBorder="1"/>
    <xf numFmtId="0" fontId="29" fillId="3" borderId="15" xfId="4" applyFill="1" applyBorder="1"/>
    <xf numFmtId="0" fontId="29" fillId="3" borderId="17" xfId="4" applyFill="1" applyBorder="1"/>
    <xf numFmtId="0" fontId="29" fillId="3" borderId="18" xfId="4" applyFill="1" applyBorder="1"/>
    <xf numFmtId="0" fontId="25" fillId="3" borderId="14" xfId="4" applyFont="1" applyFill="1" applyBorder="1" applyAlignment="1">
      <alignment horizontal="right"/>
    </xf>
    <xf numFmtId="0" fontId="25" fillId="3" borderId="16" xfId="4" applyFont="1" applyFill="1" applyBorder="1"/>
    <xf numFmtId="0" fontId="26" fillId="3" borderId="0" xfId="4" applyFont="1" applyFill="1"/>
    <xf numFmtId="41" fontId="25" fillId="3" borderId="14" xfId="4" applyNumberFormat="1" applyFont="1" applyFill="1" applyBorder="1" applyAlignment="1">
      <alignment horizontal="right" wrapText="1"/>
    </xf>
    <xf numFmtId="0" fontId="25" fillId="3" borderId="14" xfId="4" applyFont="1" applyFill="1" applyBorder="1"/>
    <xf numFmtId="41" fontId="29" fillId="3" borderId="14" xfId="4" applyNumberFormat="1" applyFill="1" applyBorder="1" applyAlignment="1">
      <alignment horizontal="right" wrapText="1"/>
    </xf>
    <xf numFmtId="0" fontId="26" fillId="3" borderId="14" xfId="4" applyFont="1" applyFill="1" applyBorder="1" applyAlignment="1">
      <alignment wrapText="1"/>
    </xf>
    <xf numFmtId="0" fontId="26" fillId="3" borderId="14" xfId="4" applyFont="1" applyFill="1" applyBorder="1"/>
    <xf numFmtId="0" fontId="26" fillId="3" borderId="19" xfId="4" applyFont="1" applyFill="1" applyBorder="1"/>
    <xf numFmtId="41" fontId="26" fillId="3" borderId="14" xfId="4" applyNumberFormat="1" applyFont="1" applyFill="1" applyBorder="1"/>
    <xf numFmtId="41" fontId="25" fillId="3" borderId="14" xfId="4" applyNumberFormat="1" applyFont="1" applyFill="1" applyBorder="1"/>
    <xf numFmtId="0" fontId="13" fillId="3" borderId="0" xfId="4" applyFont="1" applyFill="1" applyAlignment="1">
      <alignment horizontal="right"/>
    </xf>
    <xf numFmtId="0" fontId="20" fillId="3" borderId="0" xfId="4" applyFont="1" applyFill="1"/>
    <xf numFmtId="0" fontId="25" fillId="3" borderId="0" xfId="4" applyFont="1" applyFill="1" applyAlignment="1">
      <alignment horizontal="right"/>
    </xf>
    <xf numFmtId="0" fontId="27" fillId="3" borderId="0" xfId="4" applyFont="1" applyFill="1"/>
    <xf numFmtId="0" fontId="43" fillId="0" borderId="0" xfId="5"/>
    <xf numFmtId="0" fontId="43" fillId="3" borderId="0" xfId="5" applyFill="1"/>
    <xf numFmtId="0" fontId="43" fillId="3" borderId="0" xfId="5" applyFill="1" applyAlignment="1">
      <alignment horizontal="right"/>
    </xf>
    <xf numFmtId="0" fontId="44" fillId="3" borderId="0" xfId="5" applyFont="1" applyFill="1" applyAlignment="1">
      <alignment horizontal="right"/>
    </xf>
    <xf numFmtId="0" fontId="45" fillId="3" borderId="0" xfId="5" applyFont="1" applyFill="1" applyAlignment="1">
      <alignment horizontal="right"/>
    </xf>
    <xf numFmtId="0" fontId="46" fillId="3" borderId="0" xfId="5" applyFont="1" applyFill="1"/>
    <xf numFmtId="0" fontId="47" fillId="3" borderId="0" xfId="5" applyFont="1" applyFill="1" applyAlignment="1">
      <alignment horizontal="right"/>
    </xf>
    <xf numFmtId="0" fontId="46" fillId="3" borderId="0" xfId="5" applyFont="1" applyFill="1" applyAlignment="1">
      <alignment wrapText="1"/>
    </xf>
    <xf numFmtId="0" fontId="47" fillId="3" borderId="0" xfId="5" applyFont="1" applyFill="1" applyAlignment="1">
      <alignment horizontal="center"/>
    </xf>
    <xf numFmtId="0" fontId="20" fillId="3" borderId="0" xfId="5" applyFont="1" applyFill="1"/>
    <xf numFmtId="0" fontId="39" fillId="3" borderId="0" xfId="5" applyFont="1" applyFill="1" applyAlignment="1">
      <alignment horizontal="right"/>
    </xf>
    <xf numFmtId="15" fontId="46" fillId="3" borderId="0" xfId="5" applyNumberFormat="1" applyFont="1" applyFill="1" applyAlignment="1">
      <alignment horizontal="right"/>
    </xf>
    <xf numFmtId="205" fontId="33" fillId="3" borderId="0" xfId="1" applyNumberFormat="1" applyFont="1" applyFill="1" applyBorder="1"/>
    <xf numFmtId="204" fontId="28" fillId="2" borderId="0" xfId="0" applyNumberFormat="1" applyFont="1" applyFill="1" applyBorder="1" applyAlignment="1">
      <alignment horizontal="right" vertical="center" wrapText="1"/>
    </xf>
    <xf numFmtId="37" fontId="13" fillId="3" borderId="0" xfId="0" applyNumberFormat="1" applyFont="1" applyFill="1" applyBorder="1" applyAlignment="1">
      <alignment horizontal="right" wrapText="1"/>
    </xf>
    <xf numFmtId="37" fontId="0" fillId="3" borderId="0" xfId="0" applyNumberFormat="1" applyFill="1" applyBorder="1" applyAlignment="1">
      <alignment horizontal="right"/>
    </xf>
    <xf numFmtId="0" fontId="16" fillId="3" borderId="0" xfId="0" applyFont="1" applyFill="1"/>
    <xf numFmtId="0" fontId="17" fillId="3" borderId="0" xfId="0" applyFont="1" applyFill="1" applyBorder="1" applyAlignment="1">
      <alignment wrapText="1"/>
    </xf>
    <xf numFmtId="41" fontId="29" fillId="3" borderId="0" xfId="0" applyNumberFormat="1" applyFont="1" applyFill="1" applyBorder="1" applyAlignment="1">
      <alignment vertical="center" wrapText="1"/>
    </xf>
    <xf numFmtId="0" fontId="13" fillId="3" borderId="0" xfId="0" applyFont="1" applyFill="1" applyBorder="1" applyAlignment="1"/>
    <xf numFmtId="37" fontId="28" fillId="3" borderId="0" xfId="1" applyNumberFormat="1" applyFont="1" applyFill="1" applyBorder="1" applyAlignment="1">
      <alignment horizontal="right"/>
    </xf>
    <xf numFmtId="169" fontId="0" fillId="3" borderId="4" xfId="0" applyNumberFormat="1" applyFill="1" applyBorder="1"/>
    <xf numFmtId="169" fontId="29" fillId="2" borderId="0" xfId="0" applyNumberFormat="1" applyFont="1" applyFill="1" applyAlignment="1">
      <alignment horizontal="right" vertical="center" wrapText="1"/>
    </xf>
    <xf numFmtId="169" fontId="0" fillId="3" borderId="0" xfId="0" applyNumberFormat="1" applyFill="1" applyBorder="1"/>
    <xf numFmtId="169" fontId="0" fillId="3" borderId="0" xfId="0" applyNumberFormat="1" applyFill="1"/>
    <xf numFmtId="169" fontId="29" fillId="2" borderId="0" xfId="0" applyNumberFormat="1" applyFont="1" applyFill="1" applyBorder="1" applyAlignment="1">
      <alignment horizontal="right" vertical="center" wrapText="1"/>
    </xf>
    <xf numFmtId="169" fontId="28" fillId="3" borderId="4" xfId="0" applyNumberFormat="1" applyFont="1" applyFill="1" applyBorder="1"/>
    <xf numFmtId="41" fontId="29" fillId="3" borderId="0" xfId="0" applyNumberFormat="1" applyFont="1" applyFill="1" applyAlignment="1">
      <alignment horizontal="right" wrapText="1"/>
    </xf>
    <xf numFmtId="41" fontId="29" fillId="3" borderId="4" xfId="0" applyNumberFormat="1" applyFont="1" applyFill="1" applyBorder="1" applyAlignment="1">
      <alignment horizontal="right" wrapText="1"/>
    </xf>
    <xf numFmtId="169" fontId="0" fillId="3" borderId="0" xfId="0" applyNumberFormat="1" applyFill="1" applyAlignment="1">
      <alignment horizontal="right"/>
    </xf>
    <xf numFmtId="169" fontId="33" fillId="3" borderId="0" xfId="1" applyNumberFormat="1" applyFont="1" applyFill="1" applyAlignment="1">
      <alignment horizontal="right"/>
    </xf>
    <xf numFmtId="169" fontId="28" fillId="3" borderId="0" xfId="0" applyNumberFormat="1" applyFont="1" applyFill="1" applyAlignment="1">
      <alignment horizontal="right"/>
    </xf>
    <xf numFmtId="169" fontId="33" fillId="3" borderId="20" xfId="1" applyNumberFormat="1" applyFont="1" applyFill="1" applyBorder="1" applyAlignment="1">
      <alignment horizontal="right"/>
    </xf>
    <xf numFmtId="169" fontId="28" fillId="3" borderId="4" xfId="0" applyNumberFormat="1" applyFont="1" applyFill="1" applyBorder="1" applyAlignment="1">
      <alignment horizontal="right"/>
    </xf>
    <xf numFmtId="169" fontId="13" fillId="2" borderId="0" xfId="6" applyNumberFormat="1" applyFont="1" applyFill="1" applyBorder="1" applyAlignment="1"/>
    <xf numFmtId="205" fontId="29" fillId="3" borderId="0" xfId="1" applyNumberFormat="1" applyFont="1" applyFill="1"/>
    <xf numFmtId="41" fontId="0" fillId="3" borderId="0" xfId="0" applyNumberFormat="1" applyFill="1"/>
    <xf numFmtId="41" fontId="13" fillId="3" borderId="0" xfId="0" applyNumberFormat="1" applyFont="1" applyFill="1"/>
    <xf numFmtId="0" fontId="14" fillId="3" borderId="0" xfId="0" applyFont="1" applyFill="1" applyBorder="1" applyAlignment="1"/>
    <xf numFmtId="41" fontId="0" fillId="3" borderId="4" xfId="0" applyNumberFormat="1" applyFill="1" applyBorder="1"/>
    <xf numFmtId="41" fontId="0" fillId="3" borderId="0" xfId="0" applyNumberFormat="1" applyFill="1" applyAlignment="1">
      <alignment horizontal="right"/>
    </xf>
    <xf numFmtId="41" fontId="0" fillId="3" borderId="20" xfId="0" applyNumberFormat="1" applyFill="1" applyBorder="1" applyAlignment="1">
      <alignment horizontal="right"/>
    </xf>
    <xf numFmtId="41" fontId="13" fillId="2" borderId="0" xfId="6" applyNumberFormat="1" applyFont="1" applyFill="1" applyBorder="1" applyAlignment="1"/>
    <xf numFmtId="41" fontId="28" fillId="2" borderId="20" xfId="6" applyNumberFormat="1" applyFont="1" applyFill="1" applyBorder="1" applyAlignment="1"/>
    <xf numFmtId="0" fontId="25" fillId="3" borderId="0" xfId="0" applyFont="1" applyFill="1" applyAlignment="1">
      <alignment vertical="top" wrapText="1"/>
    </xf>
    <xf numFmtId="0" fontId="29" fillId="3" borderId="0" xfId="0" applyFont="1" applyFill="1" applyAlignment="1">
      <alignment wrapText="1"/>
    </xf>
    <xf numFmtId="169" fontId="29" fillId="3" borderId="0" xfId="0" applyNumberFormat="1" applyFont="1" applyFill="1"/>
    <xf numFmtId="0" fontId="29" fillId="2" borderId="0" xfId="0" applyFont="1" applyFill="1" applyBorder="1"/>
    <xf numFmtId="41" fontId="29" fillId="3" borderId="0" xfId="0" applyNumberFormat="1" applyFont="1" applyFill="1"/>
    <xf numFmtId="37" fontId="29" fillId="3" borderId="0" xfId="3" applyNumberFormat="1" applyFont="1" applyFill="1" applyBorder="1" applyAlignment="1" applyProtection="1">
      <alignment horizontal="left" wrapText="1"/>
    </xf>
    <xf numFmtId="41" fontId="13" fillId="3" borderId="0" xfId="0" applyNumberFormat="1" applyFont="1" applyFill="1" applyAlignment="1"/>
    <xf numFmtId="0" fontId="14" fillId="3" borderId="0" xfId="0" applyFont="1" applyFill="1" applyAlignment="1">
      <alignment horizontal="left" wrapText="1"/>
    </xf>
    <xf numFmtId="41" fontId="29" fillId="3" borderId="0" xfId="0" applyNumberFormat="1" applyFont="1" applyFill="1" applyBorder="1" applyAlignment="1">
      <alignment horizontal="right" wrapText="1"/>
    </xf>
    <xf numFmtId="221" fontId="17" fillId="2" borderId="0" xfId="0" applyNumberFormat="1" applyFont="1" applyFill="1" applyBorder="1" applyAlignment="1">
      <alignment horizontal="right"/>
    </xf>
    <xf numFmtId="169" fontId="14" fillId="3" borderId="0" xfId="6" applyNumberFormat="1" applyFont="1" applyFill="1" applyBorder="1" applyAlignment="1">
      <alignment wrapText="1"/>
    </xf>
    <xf numFmtId="169" fontId="13" fillId="3" borderId="0" xfId="0" applyNumberFormat="1" applyFont="1" applyFill="1" applyAlignment="1">
      <alignment wrapText="1"/>
    </xf>
    <xf numFmtId="0" fontId="14" fillId="3" borderId="0" xfId="0" applyFont="1" applyFill="1" applyBorder="1" applyAlignment="1">
      <alignment horizontal="left" vertical="center" wrapText="1"/>
    </xf>
    <xf numFmtId="0" fontId="29"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49" fontId="14" fillId="3" borderId="0" xfId="0" applyNumberFormat="1" applyFont="1" applyFill="1" applyBorder="1" applyAlignment="1">
      <alignment horizontal="right" vertical="center" wrapText="1"/>
    </xf>
    <xf numFmtId="0" fontId="25" fillId="3" borderId="0" xfId="0" applyFont="1" applyFill="1" applyBorder="1" applyAlignment="1">
      <alignment wrapText="1"/>
    </xf>
    <xf numFmtId="205" fontId="29" fillId="3" borderId="21" xfId="1" applyNumberFormat="1" applyFont="1" applyFill="1" applyBorder="1" applyAlignment="1">
      <alignment horizontal="right" vertical="center" wrapText="1"/>
    </xf>
    <xf numFmtId="205" fontId="29" fillId="3" borderId="0" xfId="1" applyNumberFormat="1" applyFont="1" applyFill="1" applyBorder="1" applyAlignment="1">
      <alignment horizontal="right" vertical="center" wrapText="1"/>
    </xf>
    <xf numFmtId="0" fontId="28" fillId="3" borderId="0" xfId="0" applyFont="1" applyFill="1" applyBorder="1" applyAlignment="1">
      <alignment wrapText="1"/>
    </xf>
    <xf numFmtId="205" fontId="29" fillId="3" borderId="0" xfId="1" applyNumberFormat="1" applyFont="1" applyFill="1" applyBorder="1" applyAlignment="1">
      <alignment horizontal="right" wrapText="1"/>
    </xf>
    <xf numFmtId="0" fontId="13" fillId="3" borderId="0" xfId="0" applyFont="1" applyFill="1" applyBorder="1" applyAlignment="1">
      <alignment vertical="center" wrapText="1"/>
    </xf>
    <xf numFmtId="0" fontId="29" fillId="3" borderId="0" xfId="0" applyFont="1" applyFill="1" applyBorder="1" applyAlignment="1">
      <alignment wrapText="1"/>
    </xf>
    <xf numFmtId="41" fontId="29" fillId="3" borderId="0" xfId="1" applyNumberFormat="1" applyFont="1" applyFill="1" applyBorder="1" applyAlignment="1">
      <alignment horizontal="right" wrapText="1"/>
    </xf>
    <xf numFmtId="37" fontId="29" fillId="3" borderId="0" xfId="1" applyNumberFormat="1" applyFont="1" applyFill="1" applyBorder="1" applyAlignment="1">
      <alignment wrapText="1"/>
    </xf>
    <xf numFmtId="37" fontId="29" fillId="3" borderId="0" xfId="1" applyNumberFormat="1" applyFont="1" applyFill="1" applyBorder="1" applyAlignment="1">
      <alignment horizontal="right" wrapText="1"/>
    </xf>
    <xf numFmtId="0" fontId="16" fillId="3" borderId="0" xfId="0" applyFont="1" applyFill="1" applyBorder="1"/>
    <xf numFmtId="0" fontId="32" fillId="3" borderId="0" xfId="3" applyFont="1" applyFill="1" applyBorder="1" applyAlignment="1" applyProtection="1">
      <alignment horizontal="center" wrapText="1"/>
    </xf>
    <xf numFmtId="41" fontId="28" fillId="3" borderId="4" xfId="1" applyNumberFormat="1" applyFont="1" applyFill="1" applyBorder="1" applyAlignment="1">
      <alignment horizontal="right" wrapText="1"/>
    </xf>
    <xf numFmtId="37" fontId="28" fillId="3" borderId="0" xfId="1" applyNumberFormat="1" applyFont="1" applyFill="1" applyBorder="1" applyAlignment="1">
      <alignment wrapText="1"/>
    </xf>
    <xf numFmtId="37" fontId="28" fillId="3" borderId="0" xfId="1" applyNumberFormat="1" applyFont="1" applyFill="1" applyBorder="1" applyAlignment="1">
      <alignment horizontal="right" wrapText="1"/>
    </xf>
    <xf numFmtId="37" fontId="14" fillId="3" borderId="0" xfId="0" applyNumberFormat="1" applyFont="1" applyFill="1" applyBorder="1" applyAlignment="1">
      <alignment horizontal="right" wrapText="1"/>
    </xf>
    <xf numFmtId="0" fontId="14" fillId="3" borderId="0" xfId="0" applyFont="1" applyFill="1" applyBorder="1" applyAlignment="1">
      <alignment vertical="center" wrapText="1"/>
    </xf>
    <xf numFmtId="169" fontId="29" fillId="3" borderId="0" xfId="1" applyNumberFormat="1" applyFont="1" applyFill="1" applyBorder="1" applyAlignment="1">
      <alignment horizontal="right" wrapText="1"/>
    </xf>
    <xf numFmtId="3" fontId="16" fillId="3" borderId="0" xfId="0" applyNumberFormat="1" applyFont="1" applyFill="1" applyBorder="1"/>
    <xf numFmtId="169" fontId="29" fillId="3" borderId="0" xfId="1" applyNumberFormat="1" applyFont="1" applyFill="1" applyAlignment="1">
      <alignment horizontal="right" vertical="center" wrapText="1"/>
    </xf>
    <xf numFmtId="0" fontId="25" fillId="3" borderId="0" xfId="0" applyFont="1" applyFill="1" applyBorder="1" applyAlignment="1">
      <alignment vertical="center" wrapText="1"/>
    </xf>
    <xf numFmtId="37" fontId="16" fillId="3" borderId="0" xfId="1" applyNumberFormat="1" applyFont="1" applyFill="1" applyBorder="1" applyAlignment="1">
      <alignment horizontal="right"/>
    </xf>
    <xf numFmtId="37" fontId="14" fillId="3" borderId="0" xfId="1" applyNumberFormat="1" applyFont="1" applyFill="1" applyBorder="1" applyAlignment="1">
      <alignment horizontal="right" wrapText="1"/>
    </xf>
    <xf numFmtId="41" fontId="28" fillId="3" borderId="0" xfId="1" applyNumberFormat="1" applyFont="1" applyFill="1" applyBorder="1" applyAlignment="1">
      <alignment horizontal="right" wrapText="1"/>
    </xf>
    <xf numFmtId="0" fontId="28" fillId="3" borderId="0" xfId="0" applyFont="1" applyFill="1" applyBorder="1" applyAlignment="1">
      <alignment vertical="center" wrapText="1"/>
    </xf>
    <xf numFmtId="0" fontId="13" fillId="3" borderId="0" xfId="0" applyFont="1" applyFill="1" applyBorder="1" applyAlignment="1">
      <alignment horizontal="left" wrapText="1"/>
    </xf>
    <xf numFmtId="41" fontId="13" fillId="3" borderId="0" xfId="0" applyNumberFormat="1" applyFont="1" applyFill="1" applyBorder="1" applyAlignment="1">
      <alignment horizontal="right" wrapText="1"/>
    </xf>
    <xf numFmtId="41" fontId="0" fillId="3" borderId="2" xfId="0" applyNumberFormat="1" applyFill="1" applyBorder="1"/>
    <xf numFmtId="41" fontId="0" fillId="3" borderId="0" xfId="0" applyNumberFormat="1" applyFill="1" applyBorder="1"/>
    <xf numFmtId="0" fontId="13" fillId="4" borderId="0" xfId="3" applyFont="1" applyFill="1" applyBorder="1" applyAlignment="1" applyProtection="1">
      <alignment horizontal="left" vertical="center" wrapText="1"/>
    </xf>
    <xf numFmtId="41" fontId="13" fillId="3" borderId="0" xfId="0" applyNumberFormat="1" applyFont="1" applyFill="1" applyAlignment="1">
      <alignment wrapText="1"/>
    </xf>
    <xf numFmtId="0" fontId="28" fillId="3" borderId="0" xfId="0" applyFont="1" applyFill="1" applyBorder="1" applyAlignment="1">
      <alignment horizontal="left" wrapText="1"/>
    </xf>
    <xf numFmtId="0" fontId="6" fillId="2" borderId="7" xfId="0" applyFont="1" applyFill="1" applyBorder="1" applyAlignment="1">
      <alignment horizontal="center"/>
    </xf>
    <xf numFmtId="0" fontId="6" fillId="2" borderId="0" xfId="0" applyFont="1" applyFill="1" applyBorder="1" applyAlignment="1">
      <alignment horizontal="center"/>
    </xf>
    <xf numFmtId="0" fontId="6" fillId="2" borderId="8" xfId="0" applyFont="1" applyFill="1" applyBorder="1" applyAlignment="1">
      <alignment horizontal="center"/>
    </xf>
    <xf numFmtId="0" fontId="10" fillId="2" borderId="7" xfId="0" applyFont="1" applyFill="1" applyBorder="1" applyAlignment="1">
      <alignment horizontal="center"/>
    </xf>
    <xf numFmtId="0" fontId="10" fillId="2" borderId="0" xfId="0" applyFont="1" applyFill="1" applyBorder="1" applyAlignment="1">
      <alignment horizontal="center"/>
    </xf>
    <xf numFmtId="0" fontId="10" fillId="2" borderId="8" xfId="0" applyFont="1" applyFill="1" applyBorder="1" applyAlignment="1">
      <alignment horizontal="center"/>
    </xf>
    <xf numFmtId="0" fontId="6" fillId="2" borderId="0"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0" xfId="0" applyFont="1" applyFill="1" applyBorder="1" applyAlignment="1">
      <alignment horizontal="left" wrapText="1"/>
    </xf>
    <xf numFmtId="0" fontId="6" fillId="2" borderId="8" xfId="0" applyFont="1" applyFill="1" applyBorder="1" applyAlignment="1">
      <alignment horizontal="left" wrapText="1"/>
    </xf>
    <xf numFmtId="0" fontId="17" fillId="2" borderId="0" xfId="0" applyFont="1" applyFill="1" applyBorder="1" applyAlignment="1">
      <alignment horizontal="left" wrapText="1"/>
    </xf>
    <xf numFmtId="0" fontId="17" fillId="2" borderId="0" xfId="0" applyFont="1" applyFill="1" applyBorder="1" applyAlignment="1">
      <alignment horizontal="left" vertical="top" wrapText="1"/>
    </xf>
    <xf numFmtId="0" fontId="17" fillId="3" borderId="0" xfId="0" applyFont="1" applyFill="1" applyBorder="1" applyAlignment="1">
      <alignment wrapText="1"/>
    </xf>
    <xf numFmtId="0" fontId="17" fillId="3" borderId="0" xfId="0" applyFont="1" applyFill="1" applyBorder="1" applyAlignment="1">
      <alignment vertical="top" wrapText="1"/>
    </xf>
    <xf numFmtId="0" fontId="13" fillId="4" borderId="0" xfId="3" applyFont="1" applyFill="1" applyBorder="1" applyAlignment="1" applyProtection="1">
      <alignment horizontal="left" vertical="center" wrapText="1"/>
    </xf>
    <xf numFmtId="0" fontId="29" fillId="3" borderId="0" xfId="4" applyFont="1" applyFill="1" applyAlignment="1">
      <alignment horizontal="center"/>
    </xf>
    <xf numFmtId="0" fontId="28" fillId="3" borderId="0" xfId="4" applyFont="1" applyFill="1" applyAlignment="1">
      <alignment horizontal="center"/>
    </xf>
    <xf numFmtId="0" fontId="37" fillId="3" borderId="0" xfId="4" applyFont="1" applyFill="1" applyAlignment="1">
      <alignment horizontal="center"/>
    </xf>
    <xf numFmtId="0" fontId="29" fillId="3" borderId="16" xfId="4" applyFont="1" applyFill="1" applyBorder="1" applyAlignment="1">
      <alignment horizontal="center" vertical="center"/>
    </xf>
    <xf numFmtId="0" fontId="29" fillId="3" borderId="15" xfId="4" applyFont="1" applyFill="1" applyBorder="1" applyAlignment="1">
      <alignment horizontal="center" vertical="center"/>
    </xf>
  </cellXfs>
  <cellStyles count="7">
    <cellStyle name="Comma" xfId="1" builtinId="3"/>
    <cellStyle name="Comma_21.Aktivet Afatgjata Materiale  09" xfId="2"/>
    <cellStyle name="Hyperlink" xfId="3" builtinId="8"/>
    <cellStyle name="Normal" xfId="0" builtinId="0"/>
    <cellStyle name="Normal 2" xfId="4"/>
    <cellStyle name="Normal 3" xfId="5"/>
    <cellStyle name="Normal_Sheet1"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48"/>
  <sheetViews>
    <sheetView view="pageLayout" zoomScale="70" zoomScaleNormal="80" zoomScalePageLayoutView="70" workbookViewId="0">
      <selection activeCell="E11" sqref="E11"/>
    </sheetView>
  </sheetViews>
  <sheetFormatPr defaultRowHeight="12.75"/>
  <cols>
    <col min="1" max="1" width="3.42578125" style="6" customWidth="1"/>
    <col min="2" max="2" width="11.7109375" style="6" customWidth="1"/>
    <col min="3" max="3" width="9.140625" style="6"/>
    <col min="4" max="4" width="2.140625" style="6" customWidth="1"/>
    <col min="5" max="5" width="9.28515625" style="6" customWidth="1"/>
    <col min="6" max="6" width="21" style="6" customWidth="1"/>
    <col min="7" max="9" width="9.140625" style="6"/>
    <col min="10" max="10" width="23.42578125" style="6" customWidth="1"/>
    <col min="11" max="16384" width="9.140625" style="6"/>
  </cols>
  <sheetData>
    <row r="1" spans="1:10">
      <c r="A1" s="135"/>
      <c r="B1" s="136"/>
      <c r="C1" s="136"/>
      <c r="D1" s="136"/>
      <c r="E1" s="136"/>
      <c r="F1" s="136"/>
      <c r="G1" s="136"/>
      <c r="H1" s="136"/>
      <c r="I1" s="136"/>
      <c r="J1" s="137"/>
    </row>
    <row r="2" spans="1:10">
      <c r="A2" s="138"/>
      <c r="B2" s="21"/>
      <c r="C2" s="21"/>
      <c r="D2" s="21"/>
      <c r="E2" s="21"/>
      <c r="F2" s="21"/>
      <c r="G2" s="21"/>
      <c r="H2" s="21"/>
      <c r="I2" s="21"/>
      <c r="J2" s="139"/>
    </row>
    <row r="3" spans="1:10" ht="33" customHeight="1">
      <c r="A3" s="138"/>
      <c r="B3" s="2" t="s">
        <v>32</v>
      </c>
      <c r="C3" s="21"/>
      <c r="D3" s="21"/>
      <c r="E3" s="21"/>
      <c r="F3" s="354" t="s">
        <v>215</v>
      </c>
      <c r="G3" s="354"/>
      <c r="H3" s="354"/>
      <c r="I3" s="354"/>
      <c r="J3" s="355"/>
    </row>
    <row r="4" spans="1:10" ht="15.75">
      <c r="A4" s="138"/>
      <c r="B4" s="21"/>
      <c r="C4" s="21"/>
      <c r="D4" s="21"/>
      <c r="E4" s="21"/>
      <c r="F4" s="7"/>
      <c r="G4" s="5"/>
      <c r="H4" s="5"/>
      <c r="I4" s="5"/>
      <c r="J4" s="140"/>
    </row>
    <row r="5" spans="1:10" ht="15.75">
      <c r="A5" s="138"/>
      <c r="B5" s="21"/>
      <c r="C5" s="21"/>
      <c r="D5" s="21"/>
      <c r="E5" s="21"/>
      <c r="F5" s="4" t="s">
        <v>213</v>
      </c>
      <c r="G5" s="133"/>
      <c r="H5" s="133"/>
      <c r="I5" s="133"/>
      <c r="J5" s="141"/>
    </row>
    <row r="6" spans="1:10" ht="15.75">
      <c r="A6" s="138"/>
      <c r="B6" s="21"/>
      <c r="C6" s="21"/>
      <c r="D6" s="21"/>
      <c r="E6" s="21"/>
      <c r="F6" s="2"/>
      <c r="G6" s="3"/>
      <c r="H6" s="3"/>
      <c r="I6" s="3"/>
      <c r="J6" s="139"/>
    </row>
    <row r="7" spans="1:10" ht="15.75">
      <c r="A7" s="138"/>
      <c r="B7" s="21"/>
      <c r="C7" s="21"/>
      <c r="D7" s="21"/>
      <c r="E7" s="21"/>
      <c r="F7" s="4"/>
      <c r="G7" s="3"/>
      <c r="H7" s="5"/>
      <c r="I7" s="2" t="s">
        <v>33</v>
      </c>
      <c r="J7" s="139"/>
    </row>
    <row r="8" spans="1:10">
      <c r="A8" s="138"/>
      <c r="B8" s="21"/>
      <c r="C8" s="21"/>
      <c r="D8" s="21"/>
      <c r="E8" s="21"/>
      <c r="F8" s="21"/>
      <c r="G8" s="21"/>
      <c r="I8" s="21"/>
      <c r="J8" s="139"/>
    </row>
    <row r="9" spans="1:10" ht="15.75">
      <c r="A9" s="138"/>
      <c r="B9" s="7" t="s">
        <v>34</v>
      </c>
      <c r="F9" s="90" t="s">
        <v>220</v>
      </c>
      <c r="G9" s="21"/>
      <c r="H9" s="21"/>
      <c r="I9" s="21"/>
      <c r="J9" s="139"/>
    </row>
    <row r="10" spans="1:10" ht="15.75">
      <c r="A10" s="138"/>
      <c r="B10" s="7"/>
      <c r="F10" s="134"/>
      <c r="G10" s="21"/>
      <c r="H10" s="21"/>
      <c r="I10" s="21"/>
      <c r="J10" s="139"/>
    </row>
    <row r="11" spans="1:10">
      <c r="A11" s="138"/>
      <c r="B11" s="21"/>
      <c r="C11" s="21"/>
      <c r="D11" s="21"/>
      <c r="E11" s="21"/>
      <c r="F11" s="21"/>
      <c r="G11" s="21"/>
      <c r="H11" s="21"/>
      <c r="I11" s="21"/>
      <c r="J11" s="139"/>
    </row>
    <row r="12" spans="1:10">
      <c r="A12" s="138"/>
      <c r="B12" s="21"/>
      <c r="C12" s="21"/>
      <c r="D12" s="21"/>
      <c r="E12" s="21"/>
      <c r="F12" s="21"/>
      <c r="G12" s="21"/>
      <c r="H12" s="21"/>
      <c r="I12" s="21"/>
      <c r="J12" s="139"/>
    </row>
    <row r="13" spans="1:10">
      <c r="A13" s="138"/>
      <c r="B13" s="22"/>
      <c r="C13" s="21"/>
      <c r="D13" s="21"/>
      <c r="E13" s="23"/>
      <c r="F13" s="21"/>
      <c r="G13" s="21"/>
      <c r="H13" s="21"/>
      <c r="I13" s="21"/>
      <c r="J13" s="139"/>
    </row>
    <row r="14" spans="1:10">
      <c r="A14" s="138"/>
      <c r="B14" s="21"/>
      <c r="C14" s="21"/>
      <c r="D14" s="21"/>
      <c r="E14" s="21"/>
      <c r="F14" s="21"/>
      <c r="G14" s="21"/>
      <c r="H14" s="21"/>
      <c r="I14" s="21"/>
      <c r="J14" s="139"/>
    </row>
    <row r="15" spans="1:10">
      <c r="A15" s="138"/>
      <c r="B15" s="22"/>
      <c r="C15" s="21"/>
      <c r="D15" s="21"/>
      <c r="E15" s="24"/>
      <c r="F15" s="21"/>
      <c r="G15" s="21"/>
      <c r="H15" s="21"/>
      <c r="I15" s="21"/>
      <c r="J15" s="139"/>
    </row>
    <row r="16" spans="1:10">
      <c r="A16" s="138"/>
      <c r="B16" s="21"/>
      <c r="C16" s="21"/>
      <c r="D16" s="21"/>
      <c r="E16" s="21"/>
      <c r="F16" s="21"/>
      <c r="G16" s="21"/>
      <c r="H16" s="21"/>
      <c r="I16" s="21"/>
      <c r="J16" s="139"/>
    </row>
    <row r="17" spans="1:10">
      <c r="A17" s="138"/>
      <c r="B17" s="21"/>
      <c r="C17" s="21"/>
      <c r="D17" s="21"/>
      <c r="E17" s="21"/>
      <c r="F17" s="21"/>
      <c r="G17" s="21"/>
      <c r="H17" s="21"/>
      <c r="I17" s="21"/>
      <c r="J17" s="139"/>
    </row>
    <row r="18" spans="1:10" ht="15.75">
      <c r="A18" s="143"/>
      <c r="B18" s="25" t="s">
        <v>222</v>
      </c>
      <c r="C18" s="25"/>
      <c r="D18" s="25"/>
      <c r="E18" s="25"/>
      <c r="F18" s="25"/>
      <c r="G18" s="25"/>
      <c r="H18" s="25"/>
      <c r="I18" s="25"/>
      <c r="J18" s="142"/>
    </row>
    <row r="19" spans="1:10">
      <c r="A19" s="138"/>
      <c r="B19" s="21"/>
      <c r="C19" s="21"/>
      <c r="D19" s="21"/>
      <c r="E19" s="21"/>
      <c r="F19" s="21"/>
      <c r="G19" s="21"/>
      <c r="H19" s="21"/>
      <c r="I19" s="21"/>
      <c r="J19" s="139"/>
    </row>
    <row r="20" spans="1:10" ht="15.75">
      <c r="A20" s="138"/>
      <c r="B20" s="2" t="s">
        <v>35</v>
      </c>
      <c r="C20" s="21"/>
      <c r="D20" s="21"/>
      <c r="E20" s="24"/>
      <c r="F20" s="4" t="s">
        <v>195</v>
      </c>
      <c r="G20" s="21"/>
      <c r="I20" s="21"/>
      <c r="J20" s="139"/>
    </row>
    <row r="21" spans="1:10">
      <c r="A21" s="138"/>
      <c r="B21" s="21"/>
      <c r="C21" s="21"/>
      <c r="D21" s="21"/>
      <c r="E21" s="21"/>
      <c r="F21" s="21"/>
      <c r="G21" s="21"/>
      <c r="H21" s="21"/>
      <c r="I21" s="21"/>
      <c r="J21" s="139"/>
    </row>
    <row r="22" spans="1:10">
      <c r="A22" s="138"/>
      <c r="B22" s="21"/>
      <c r="C22" s="21"/>
      <c r="D22" s="21"/>
      <c r="E22" s="21"/>
      <c r="F22" s="21"/>
      <c r="G22" s="21"/>
      <c r="H22" s="21"/>
      <c r="I22" s="21"/>
      <c r="J22" s="139"/>
    </row>
    <row r="23" spans="1:10">
      <c r="A23" s="138"/>
      <c r="B23" s="21"/>
      <c r="C23" s="21"/>
      <c r="D23" s="21"/>
      <c r="E23" s="21"/>
      <c r="F23" s="21"/>
      <c r="G23" s="21"/>
      <c r="H23" s="21"/>
      <c r="I23" s="21"/>
      <c r="J23" s="139"/>
    </row>
    <row r="24" spans="1:10">
      <c r="A24" s="138"/>
      <c r="B24" s="21"/>
      <c r="C24" s="21"/>
      <c r="D24" s="21"/>
      <c r="E24" s="21"/>
      <c r="F24" s="21"/>
      <c r="G24" s="21"/>
      <c r="H24" s="21"/>
      <c r="I24" s="21"/>
      <c r="J24" s="139"/>
    </row>
    <row r="25" spans="1:10">
      <c r="A25" s="138"/>
      <c r="B25" s="21"/>
      <c r="C25" s="21"/>
      <c r="D25" s="21"/>
      <c r="E25" s="21"/>
      <c r="F25" s="21"/>
      <c r="G25" s="21"/>
      <c r="H25" s="21"/>
      <c r="I25" s="21"/>
      <c r="J25" s="139"/>
    </row>
    <row r="26" spans="1:10" ht="89.25" customHeight="1">
      <c r="A26" s="138"/>
      <c r="B26" s="8" t="s">
        <v>36</v>
      </c>
      <c r="C26" s="21"/>
      <c r="D26" s="21"/>
      <c r="E26" s="352" t="s">
        <v>221</v>
      </c>
      <c r="F26" s="352"/>
      <c r="G26" s="352"/>
      <c r="H26" s="352"/>
      <c r="I26" s="352"/>
      <c r="J26" s="353"/>
    </row>
    <row r="27" spans="1:10">
      <c r="A27" s="138"/>
      <c r="B27" s="1"/>
      <c r="C27" s="21"/>
      <c r="D27" s="21"/>
      <c r="E27" s="26"/>
      <c r="F27" s="21"/>
      <c r="G27" s="27"/>
      <c r="H27" s="21"/>
      <c r="I27" s="21"/>
      <c r="J27" s="139"/>
    </row>
    <row r="28" spans="1:10">
      <c r="A28" s="138"/>
      <c r="B28" s="21"/>
      <c r="C28" s="21"/>
      <c r="D28" s="21"/>
      <c r="E28" s="21"/>
      <c r="F28" s="21"/>
      <c r="G28" s="21"/>
      <c r="H28" s="21"/>
      <c r="I28" s="21"/>
      <c r="J28" s="139"/>
    </row>
    <row r="29" spans="1:10" ht="21" customHeight="1">
      <c r="A29" s="138"/>
      <c r="I29" s="21"/>
      <c r="J29" s="139"/>
    </row>
    <row r="30" spans="1:10" ht="18.75" customHeight="1">
      <c r="A30" s="138"/>
      <c r="I30" s="21"/>
      <c r="J30" s="139"/>
    </row>
    <row r="31" spans="1:10">
      <c r="A31" s="138"/>
      <c r="B31" s="21"/>
      <c r="C31" s="21"/>
      <c r="D31" s="21"/>
      <c r="E31" s="21"/>
      <c r="F31" s="21"/>
      <c r="G31" s="21"/>
      <c r="H31" s="21"/>
      <c r="I31" s="21"/>
      <c r="J31" s="139"/>
    </row>
    <row r="32" spans="1:10">
      <c r="A32" s="138"/>
      <c r="B32" s="21"/>
      <c r="C32" s="21"/>
      <c r="D32" s="21"/>
      <c r="E32" s="21"/>
      <c r="F32" s="21"/>
      <c r="G32" s="21"/>
      <c r="H32" s="21"/>
      <c r="I32" s="21"/>
      <c r="J32" s="139"/>
    </row>
    <row r="33" spans="1:10" ht="15.75">
      <c r="A33" s="346" t="s">
        <v>84</v>
      </c>
      <c r="B33" s="347"/>
      <c r="C33" s="347"/>
      <c r="D33" s="347"/>
      <c r="E33" s="347"/>
      <c r="F33" s="347"/>
      <c r="G33" s="347"/>
      <c r="H33" s="347"/>
      <c r="I33" s="347"/>
      <c r="J33" s="348"/>
    </row>
    <row r="34" spans="1:10" ht="19.5" customHeight="1">
      <c r="A34" s="349" t="s">
        <v>90</v>
      </c>
      <c r="B34" s="350"/>
      <c r="C34" s="350"/>
      <c r="D34" s="350"/>
      <c r="E34" s="350"/>
      <c r="F34" s="350"/>
      <c r="G34" s="350"/>
      <c r="H34" s="350"/>
      <c r="I34" s="350"/>
      <c r="J34" s="351"/>
    </row>
    <row r="35" spans="1:10">
      <c r="A35" s="138"/>
      <c r="B35" s="1"/>
      <c r="C35" s="21"/>
      <c r="D35" s="21"/>
      <c r="E35" s="24"/>
      <c r="F35" s="21"/>
      <c r="G35" s="21"/>
      <c r="H35" s="21"/>
      <c r="I35" s="21"/>
      <c r="J35" s="139"/>
    </row>
    <row r="36" spans="1:10">
      <c r="A36" s="138"/>
      <c r="B36" s="21"/>
      <c r="C36" s="21"/>
      <c r="D36" s="21"/>
      <c r="E36" s="24"/>
      <c r="F36" s="21"/>
      <c r="G36" s="21"/>
      <c r="H36" s="21"/>
      <c r="I36" s="21"/>
      <c r="J36" s="139"/>
    </row>
    <row r="37" spans="1:10">
      <c r="A37" s="138"/>
      <c r="B37" s="21"/>
      <c r="C37" s="21"/>
      <c r="D37" s="21"/>
      <c r="E37" s="24"/>
      <c r="F37" s="21"/>
      <c r="G37" s="21"/>
      <c r="H37" s="21"/>
      <c r="I37" s="21"/>
      <c r="J37" s="139"/>
    </row>
    <row r="38" spans="1:10">
      <c r="A38" s="143"/>
      <c r="J38" s="140"/>
    </row>
    <row r="39" spans="1:10">
      <c r="A39" s="143"/>
      <c r="J39" s="140"/>
    </row>
    <row r="40" spans="1:10">
      <c r="A40" s="143"/>
      <c r="J40" s="140"/>
    </row>
    <row r="41" spans="1:10">
      <c r="A41" s="149"/>
      <c r="J41" s="150"/>
    </row>
    <row r="42" spans="1:10">
      <c r="A42" s="149"/>
      <c r="J42" s="150"/>
    </row>
    <row r="43" spans="1:10">
      <c r="A43" s="149"/>
      <c r="J43" s="150"/>
    </row>
    <row r="44" spans="1:10">
      <c r="A44" s="149"/>
      <c r="J44" s="150"/>
    </row>
    <row r="45" spans="1:10">
      <c r="A45" s="138"/>
      <c r="B45" s="21"/>
      <c r="C45" s="21"/>
      <c r="D45" s="21"/>
      <c r="E45" s="21"/>
      <c r="F45" s="21"/>
      <c r="G45" s="21"/>
      <c r="H45" s="21"/>
      <c r="I45" s="21"/>
      <c r="J45" s="139"/>
    </row>
    <row r="46" spans="1:10">
      <c r="A46" s="143"/>
      <c r="J46" s="140"/>
    </row>
    <row r="47" spans="1:10">
      <c r="A47" s="143"/>
      <c r="J47" s="140"/>
    </row>
    <row r="48" spans="1:10" ht="13.5" thickBot="1">
      <c r="A48" s="144"/>
      <c r="B48" s="145"/>
      <c r="C48" s="145"/>
      <c r="D48" s="145"/>
      <c r="E48" s="145"/>
      <c r="F48" s="145"/>
      <c r="G48" s="145"/>
      <c r="H48" s="145"/>
      <c r="I48" s="145"/>
      <c r="J48" s="146"/>
    </row>
  </sheetData>
  <mergeCells count="4">
    <mergeCell ref="A33:J33"/>
    <mergeCell ref="A34:J34"/>
    <mergeCell ref="E26:J26"/>
    <mergeCell ref="F3:J3"/>
  </mergeCells>
  <phoneticPr fontId="2" type="noConversion"/>
  <pageMargins left="0.47812500000000002" right="0.15748031496062992" top="0.98425196850393704" bottom="0.98425196850393704" header="0.51181102362204722" footer="0.51181102362204722"/>
  <pageSetup paperSize="9" scale="9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49"/>
  <sheetViews>
    <sheetView showGridLines="0" view="pageLayout" topLeftCell="A4" zoomScaleNormal="100" workbookViewId="0">
      <selection activeCell="A9" sqref="A9"/>
    </sheetView>
  </sheetViews>
  <sheetFormatPr defaultRowHeight="12.75"/>
  <cols>
    <col min="1" max="1" width="90.42578125" style="254" customWidth="1"/>
    <col min="2" max="2" width="9.140625" style="254"/>
    <col min="3" max="3" width="3.85546875" style="254" customWidth="1"/>
    <col min="4" max="16384" width="9.140625" style="254"/>
  </cols>
  <sheetData>
    <row r="1" spans="1:1" ht="14.25">
      <c r="A1" s="259"/>
    </row>
    <row r="2" spans="1:1" ht="15">
      <c r="A2" s="264"/>
    </row>
    <row r="3" spans="1:1">
      <c r="A3" s="223" t="str">
        <f>'Income from Activity'!J2</f>
        <v>S2 Albania</v>
      </c>
    </row>
    <row r="4" spans="1:1">
      <c r="A4" s="222" t="str">
        <f>'Income from Activity'!J3</f>
        <v>NIPTI:  L31722010Q</v>
      </c>
    </row>
    <row r="5" spans="1:1">
      <c r="A5" s="221" t="str">
        <f>'Income from Activity'!I4</f>
        <v>Adresa: Rruga Murat Toptani, Eurocol Business Centre, kt 4</v>
      </c>
    </row>
    <row r="6" spans="1:1">
      <c r="A6" s="263"/>
    </row>
    <row r="7" spans="1:1" ht="15">
      <c r="A7" s="262" t="s">
        <v>183</v>
      </c>
    </row>
    <row r="8" spans="1:1" ht="14.25">
      <c r="A8" s="259"/>
    </row>
    <row r="9" spans="1:1" ht="104.25" customHeight="1">
      <c r="A9" s="261" t="s">
        <v>266</v>
      </c>
    </row>
    <row r="10" spans="1:1" ht="14.25">
      <c r="A10" s="259"/>
    </row>
    <row r="11" spans="1:1" ht="14.25">
      <c r="A11" s="259"/>
    </row>
    <row r="12" spans="1:1" ht="14.25">
      <c r="A12" s="259"/>
    </row>
    <row r="13" spans="1:1" ht="14.25">
      <c r="A13" s="259"/>
    </row>
    <row r="14" spans="1:1" ht="15">
      <c r="A14" s="259" t="s">
        <v>182</v>
      </c>
    </row>
    <row r="15" spans="1:1" ht="14.25">
      <c r="A15" s="259"/>
    </row>
    <row r="16" spans="1:1" ht="14.25">
      <c r="A16" s="261" t="s">
        <v>184</v>
      </c>
    </row>
    <row r="17" spans="1:1" ht="14.25">
      <c r="A17" s="259"/>
    </row>
    <row r="18" spans="1:1" ht="14.25">
      <c r="A18" s="259"/>
    </row>
    <row r="19" spans="1:1" ht="15">
      <c r="A19" s="260" t="s">
        <v>265</v>
      </c>
    </row>
    <row r="20" spans="1:1" ht="14.25">
      <c r="A20" s="259"/>
    </row>
    <row r="21" spans="1:1">
      <c r="A21" s="257"/>
    </row>
    <row r="22" spans="1:1" ht="14.25">
      <c r="A22" s="259"/>
    </row>
    <row r="23" spans="1:1">
      <c r="A23" s="255"/>
    </row>
    <row r="25" spans="1:1">
      <c r="A25" s="258" t="s">
        <v>181</v>
      </c>
    </row>
    <row r="26" spans="1:1">
      <c r="A26" s="255"/>
    </row>
    <row r="28" spans="1:1">
      <c r="A28" s="257"/>
    </row>
    <row r="29" spans="1:1">
      <c r="A29" s="255"/>
    </row>
    <row r="30" spans="1:1">
      <c r="A30" s="257"/>
    </row>
    <row r="31" spans="1:1">
      <c r="A31" s="255"/>
    </row>
    <row r="32" spans="1:1">
      <c r="A32" s="255"/>
    </row>
    <row r="33" spans="1:1">
      <c r="A33" s="255"/>
    </row>
    <row r="35" spans="1:1">
      <c r="A35" s="256"/>
    </row>
    <row r="36" spans="1:1">
      <c r="A36" s="255"/>
    </row>
    <row r="37" spans="1:1">
      <c r="A37" s="255"/>
    </row>
    <row r="38" spans="1:1">
      <c r="A38" s="255"/>
    </row>
    <row r="39" spans="1:1">
      <c r="A39" s="255"/>
    </row>
    <row r="40" spans="1:1">
      <c r="A40" s="255"/>
    </row>
    <row r="41" spans="1:1">
      <c r="A41" s="255"/>
    </row>
    <row r="42" spans="1:1">
      <c r="A42" s="255"/>
    </row>
    <row r="43" spans="1:1">
      <c r="A43" s="255"/>
    </row>
    <row r="44" spans="1:1">
      <c r="A44" s="255"/>
    </row>
    <row r="45" spans="1:1">
      <c r="A45" s="255"/>
    </row>
    <row r="46" spans="1:1">
      <c r="A46" s="255"/>
    </row>
    <row r="47" spans="1:1">
      <c r="A47" s="255"/>
    </row>
    <row r="48" spans="1:1">
      <c r="A48" s="255"/>
    </row>
    <row r="49" spans="1:1">
      <c r="A49" s="255"/>
    </row>
  </sheetData>
  <pageMargins left="0.7" right="0.7" top="0.75" bottom="0.75" header="0.3" footer="0.3"/>
  <pageSetup paperSize="9" scale="86" orientation="portrait" r:id="rId1"/>
</worksheet>
</file>

<file path=xl/worksheets/sheet11.xml><?xml version="1.0" encoding="utf-8"?>
<worksheet xmlns="http://schemas.openxmlformats.org/spreadsheetml/2006/main" xmlns:r="http://schemas.openxmlformats.org/officeDocument/2006/relationships">
  <dimension ref="A1:A45"/>
  <sheetViews>
    <sheetView showGridLines="0" view="pageLayout" zoomScaleNormal="100" workbookViewId="0">
      <selection activeCell="A9" sqref="A9"/>
    </sheetView>
  </sheetViews>
  <sheetFormatPr defaultRowHeight="12.75"/>
  <cols>
    <col min="1" max="1" width="90.42578125" style="254" customWidth="1"/>
    <col min="2" max="2" width="11.28515625" style="254" customWidth="1"/>
    <col min="3" max="16384" width="9.140625" style="254"/>
  </cols>
  <sheetData>
    <row r="1" spans="1:1" ht="30.75" customHeight="1">
      <c r="A1" s="265"/>
    </row>
    <row r="2" spans="1:1">
      <c r="A2" s="223" t="str">
        <f>'Statement (ALB)'!A3</f>
        <v>S2 Albania</v>
      </c>
    </row>
    <row r="3" spans="1:1">
      <c r="A3" s="222" t="str">
        <f>'Statement (ALB)'!A4</f>
        <v>NIPTI:  L31722010Q</v>
      </c>
    </row>
    <row r="4" spans="1:1">
      <c r="A4" s="221" t="str">
        <f>'Statement (ALB)'!A5</f>
        <v>Adresa: Rruga Murat Toptani, Eurocol Business Centre, kt 4</v>
      </c>
    </row>
    <row r="5" spans="1:1">
      <c r="A5" s="263"/>
    </row>
    <row r="6" spans="1:1" ht="15">
      <c r="A6" s="262" t="s">
        <v>183</v>
      </c>
    </row>
    <row r="7" spans="1:1" ht="14.25">
      <c r="A7" s="259"/>
    </row>
    <row r="8" spans="1:1" ht="87" customHeight="1">
      <c r="A8" s="261" t="s">
        <v>267</v>
      </c>
    </row>
    <row r="9" spans="1:1" ht="14.25">
      <c r="A9" s="259"/>
    </row>
    <row r="10" spans="1:1" ht="14.25">
      <c r="A10" s="259"/>
    </row>
    <row r="11" spans="1:1" ht="14.25">
      <c r="A11" s="259"/>
    </row>
    <row r="12" spans="1:1" ht="14.25">
      <c r="A12" s="259"/>
    </row>
    <row r="13" spans="1:1" ht="14.25">
      <c r="A13" s="259"/>
    </row>
    <row r="14" spans="1:1" ht="14.25">
      <c r="A14" s="259"/>
    </row>
    <row r="15" spans="1:1" ht="15">
      <c r="A15" s="260" t="s">
        <v>265</v>
      </c>
    </row>
    <row r="16" spans="1:1" ht="14.25">
      <c r="A16" s="259"/>
    </row>
    <row r="17" spans="1:1">
      <c r="A17" s="257"/>
    </row>
    <row r="18" spans="1:1" ht="14.25">
      <c r="A18" s="259"/>
    </row>
    <row r="19" spans="1:1">
      <c r="A19" s="255"/>
    </row>
    <row r="21" spans="1:1">
      <c r="A21" s="258" t="s">
        <v>181</v>
      </c>
    </row>
    <row r="22" spans="1:1">
      <c r="A22" s="255"/>
    </row>
    <row r="24" spans="1:1">
      <c r="A24" s="257"/>
    </row>
    <row r="25" spans="1:1">
      <c r="A25" s="255"/>
    </row>
    <row r="26" spans="1:1">
      <c r="A26" s="257"/>
    </row>
    <row r="27" spans="1:1">
      <c r="A27" s="255"/>
    </row>
    <row r="28" spans="1:1">
      <c r="A28" s="255"/>
    </row>
    <row r="29" spans="1:1">
      <c r="A29" s="255"/>
    </row>
    <row r="31" spans="1:1">
      <c r="A31" s="256"/>
    </row>
    <row r="32" spans="1:1">
      <c r="A32" s="255"/>
    </row>
    <row r="33" spans="1:1">
      <c r="A33" s="255"/>
    </row>
    <row r="34" spans="1:1">
      <c r="A34" s="255"/>
    </row>
    <row r="35" spans="1:1">
      <c r="A35" s="255"/>
    </row>
    <row r="36" spans="1:1">
      <c r="A36" s="255"/>
    </row>
    <row r="37" spans="1:1">
      <c r="A37" s="255"/>
    </row>
    <row r="38" spans="1:1">
      <c r="A38" s="255"/>
    </row>
    <row r="39" spans="1:1">
      <c r="A39" s="255"/>
    </row>
    <row r="40" spans="1:1">
      <c r="A40" s="255"/>
    </row>
    <row r="41" spans="1:1">
      <c r="A41" s="255"/>
    </row>
    <row r="42" spans="1:1">
      <c r="A42" s="255"/>
    </row>
    <row r="43" spans="1:1">
      <c r="A43" s="255"/>
    </row>
    <row r="44" spans="1:1">
      <c r="A44" s="255"/>
    </row>
    <row r="45" spans="1:1">
      <c r="A45" s="255"/>
    </row>
  </sheetData>
  <pageMargins left="0.7" right="0.7" top="0.75" bottom="0.75" header="0.3" footer="0.3"/>
  <pageSetup paperSize="9" scale="87" orientation="portrait" r:id="rId1"/>
</worksheet>
</file>

<file path=xl/worksheets/sheet12.xml><?xml version="1.0" encoding="utf-8"?>
<worksheet xmlns="http://schemas.openxmlformats.org/spreadsheetml/2006/main" xmlns:r="http://schemas.openxmlformats.org/officeDocument/2006/relationships">
  <dimension ref="A1:I95"/>
  <sheetViews>
    <sheetView view="pageLayout" zoomScaleNormal="100" workbookViewId="0">
      <selection activeCell="A2" sqref="A2:IV2"/>
    </sheetView>
  </sheetViews>
  <sheetFormatPr defaultRowHeight="12.75"/>
  <cols>
    <col min="1" max="1" width="6.28515625" style="6" customWidth="1"/>
    <col min="2" max="2" width="13.85546875" style="6" customWidth="1"/>
    <col min="3" max="3" width="12.7109375" style="6" customWidth="1"/>
    <col min="4" max="4" width="10" style="6" customWidth="1"/>
    <col min="5" max="5" width="9.85546875" style="6" customWidth="1"/>
    <col min="6" max="6" width="10.42578125" style="6" customWidth="1"/>
    <col min="7" max="7" width="9.85546875" style="6" customWidth="1"/>
    <col min="8" max="8" width="10.5703125" style="6" customWidth="1"/>
    <col min="9" max="9" width="12" style="6" customWidth="1"/>
    <col min="10" max="16384" width="9.140625" style="6"/>
  </cols>
  <sheetData>
    <row r="1" spans="1:9" ht="15.75">
      <c r="A1" s="45"/>
      <c r="B1" s="46"/>
      <c r="C1" s="45"/>
      <c r="D1" s="45"/>
      <c r="E1" s="45"/>
    </row>
    <row r="2" spans="1:9">
      <c r="A2" s="45"/>
      <c r="B2" s="56" t="s">
        <v>9</v>
      </c>
      <c r="C2" s="45"/>
      <c r="D2" s="45"/>
      <c r="E2" s="45"/>
    </row>
    <row r="3" spans="1:9" ht="18.75" customHeight="1" thickBot="1">
      <c r="A3" s="47"/>
    </row>
    <row r="4" spans="1:9">
      <c r="A4" s="45"/>
      <c r="C4" s="65"/>
      <c r="D4" s="94">
        <v>40543</v>
      </c>
      <c r="E4" s="65"/>
      <c r="G4" s="65"/>
      <c r="H4" s="94">
        <v>40178</v>
      </c>
      <c r="I4" s="65"/>
    </row>
    <row r="5" spans="1:9" ht="25.5">
      <c r="A5" s="45"/>
      <c r="C5" s="92" t="s">
        <v>10</v>
      </c>
      <c r="D5" s="93"/>
      <c r="E5" s="92" t="s">
        <v>11</v>
      </c>
      <c r="F5" s="68"/>
      <c r="G5" s="92" t="s">
        <v>10</v>
      </c>
      <c r="H5" s="93"/>
      <c r="I5" s="92" t="s">
        <v>11</v>
      </c>
    </row>
    <row r="6" spans="1:9" ht="19.7" customHeight="1">
      <c r="A6" s="48"/>
      <c r="B6" s="6" t="s">
        <v>8</v>
      </c>
    </row>
    <row r="7" spans="1:9" ht="19.7" customHeight="1">
      <c r="A7" s="48"/>
      <c r="B7" s="6" t="s">
        <v>7</v>
      </c>
    </row>
    <row r="8" spans="1:9" ht="19.7" customHeight="1" thickBot="1">
      <c r="A8" s="48"/>
      <c r="B8" s="6" t="s">
        <v>6</v>
      </c>
    </row>
    <row r="9" spans="1:9" ht="13.5" thickBot="1">
      <c r="A9" s="48"/>
      <c r="B9" s="45"/>
      <c r="C9" s="53"/>
      <c r="D9" s="45"/>
      <c r="E9" s="54"/>
      <c r="G9" s="53"/>
      <c r="H9" s="45"/>
      <c r="I9" s="54"/>
    </row>
    <row r="10" spans="1:9" ht="13.5" thickTop="1">
      <c r="A10" s="48"/>
      <c r="B10" s="45"/>
      <c r="C10" s="49"/>
      <c r="D10" s="45"/>
      <c r="E10" s="45"/>
    </row>
    <row r="11" spans="1:9">
      <c r="A11" s="48"/>
      <c r="B11" s="45"/>
      <c r="C11" s="49"/>
      <c r="D11" s="45"/>
      <c r="E11" s="45"/>
    </row>
    <row r="12" spans="1:9">
      <c r="A12" s="48"/>
      <c r="B12" s="56" t="s">
        <v>12</v>
      </c>
      <c r="C12" s="49"/>
      <c r="D12" s="45"/>
      <c r="E12" s="45"/>
    </row>
    <row r="13" spans="1:9">
      <c r="A13" s="48"/>
      <c r="B13" s="45" t="s">
        <v>13</v>
      </c>
      <c r="C13" s="61"/>
      <c r="D13" s="62"/>
      <c r="E13" s="62"/>
      <c r="F13" s="63"/>
      <c r="G13" s="63"/>
      <c r="H13" s="44"/>
    </row>
    <row r="14" spans="1:9">
      <c r="A14" s="48"/>
      <c r="B14" s="45"/>
      <c r="C14" s="61"/>
      <c r="D14" s="62"/>
      <c r="E14" s="62"/>
      <c r="F14" s="63"/>
      <c r="G14" s="63"/>
      <c r="H14" s="44"/>
    </row>
    <row r="15" spans="1:9" ht="13.5" thickBot="1">
      <c r="A15" s="48"/>
      <c r="B15" s="58" t="s">
        <v>14</v>
      </c>
      <c r="D15" s="49"/>
      <c r="E15" s="91" t="s">
        <v>4</v>
      </c>
      <c r="F15" s="45"/>
    </row>
    <row r="16" spans="1:9" ht="13.5" thickBot="1">
      <c r="A16" s="48"/>
      <c r="B16" s="45"/>
      <c r="D16" s="95">
        <v>2010</v>
      </c>
      <c r="E16" s="96"/>
      <c r="F16" s="95">
        <v>2009</v>
      </c>
    </row>
    <row r="17" spans="1:9">
      <c r="A17" s="48"/>
      <c r="B17" s="45" t="s">
        <v>5</v>
      </c>
    </row>
    <row r="18" spans="1:9">
      <c r="A18" s="48"/>
      <c r="B18" s="45"/>
    </row>
    <row r="19" spans="1:9" ht="13.5" thickBot="1">
      <c r="A19" s="48"/>
      <c r="B19" s="45"/>
    </row>
    <row r="20" spans="1:9" ht="13.5" thickBot="1">
      <c r="A20" s="48"/>
      <c r="B20" s="59"/>
      <c r="D20" s="53"/>
      <c r="E20" s="45"/>
      <c r="F20" s="54"/>
    </row>
    <row r="21" spans="1:9" ht="13.5" thickTop="1">
      <c r="A21" s="48"/>
      <c r="B21" s="45"/>
      <c r="C21" s="49"/>
    </row>
    <row r="22" spans="1:9">
      <c r="A22" s="45"/>
      <c r="B22" s="45"/>
      <c r="C22" s="45"/>
    </row>
    <row r="23" spans="1:9">
      <c r="A23" s="47"/>
      <c r="B23" s="56" t="s">
        <v>15</v>
      </c>
      <c r="C23" s="45"/>
    </row>
    <row r="24" spans="1:9">
      <c r="A24" s="47"/>
      <c r="B24" s="56"/>
      <c r="C24" s="45"/>
    </row>
    <row r="25" spans="1:9">
      <c r="A25" s="47"/>
      <c r="B25" s="56"/>
      <c r="C25" s="45"/>
    </row>
    <row r="26" spans="1:9" ht="13.5" thickBot="1">
      <c r="A26" s="45"/>
      <c r="B26" s="50"/>
      <c r="C26" s="61"/>
      <c r="G26" s="63"/>
    </row>
    <row r="27" spans="1:9" ht="19.5" customHeight="1" thickBot="1">
      <c r="A27" s="45"/>
      <c r="B27" s="55" t="s">
        <v>16</v>
      </c>
      <c r="C27" s="52"/>
      <c r="D27" s="70">
        <v>2010</v>
      </c>
      <c r="E27" s="69"/>
      <c r="F27" s="69"/>
      <c r="G27" s="69"/>
      <c r="H27" s="70">
        <v>2009</v>
      </c>
      <c r="I27" s="69"/>
    </row>
    <row r="28" spans="1:9" ht="22.5" customHeight="1">
      <c r="A28" s="45"/>
      <c r="B28" s="59"/>
      <c r="C28" s="45"/>
      <c r="D28" s="6" t="s">
        <v>11</v>
      </c>
      <c r="H28" s="6" t="s">
        <v>11</v>
      </c>
    </row>
    <row r="29" spans="1:9">
      <c r="A29" s="47"/>
      <c r="B29" s="45"/>
      <c r="C29" s="45"/>
      <c r="D29" s="45"/>
      <c r="E29" s="45"/>
    </row>
    <row r="30" spans="1:9">
      <c r="A30" s="45"/>
      <c r="B30" s="45"/>
      <c r="C30" s="45" t="s">
        <v>17</v>
      </c>
      <c r="D30" s="45"/>
      <c r="E30" s="45" t="s">
        <v>18</v>
      </c>
      <c r="G30" s="6" t="s">
        <v>19</v>
      </c>
      <c r="I30" s="6" t="s">
        <v>18</v>
      </c>
    </row>
    <row r="31" spans="1:9" ht="26.25" thickBot="1">
      <c r="A31" s="45"/>
      <c r="B31" s="57" t="s">
        <v>20</v>
      </c>
      <c r="C31" s="45"/>
      <c r="D31" s="45"/>
      <c r="E31" s="45"/>
    </row>
    <row r="32" spans="1:9" ht="13.5" thickBot="1">
      <c r="A32" s="45"/>
      <c r="B32" s="45"/>
      <c r="C32" s="54"/>
      <c r="D32" s="54"/>
      <c r="E32" s="54"/>
      <c r="F32" s="64"/>
      <c r="G32" s="64"/>
      <c r="H32" s="64"/>
      <c r="I32" s="64"/>
    </row>
    <row r="33" spans="1:6" ht="13.5" thickTop="1">
      <c r="B33" s="59"/>
    </row>
    <row r="34" spans="1:6">
      <c r="B34" s="45"/>
    </row>
    <row r="35" spans="1:6">
      <c r="A35" s="45"/>
      <c r="B35" s="56" t="s">
        <v>21</v>
      </c>
      <c r="C35" s="45"/>
      <c r="D35" s="45"/>
      <c r="E35" s="45"/>
    </row>
    <row r="36" spans="1:6">
      <c r="A36" s="45"/>
      <c r="B36" s="45"/>
      <c r="C36" s="45"/>
      <c r="D36" s="45"/>
      <c r="E36" s="45"/>
    </row>
    <row r="37" spans="1:6" ht="13.5" customHeight="1">
      <c r="A37" s="45"/>
      <c r="B37" s="45"/>
      <c r="C37" s="48"/>
      <c r="D37" s="45"/>
      <c r="E37" s="45"/>
    </row>
    <row r="38" spans="1:6">
      <c r="A38" s="45"/>
      <c r="B38" s="51"/>
      <c r="C38" s="45"/>
      <c r="D38" s="45"/>
      <c r="E38" s="45"/>
    </row>
    <row r="39" spans="1:6">
      <c r="A39" s="45"/>
      <c r="B39" s="45"/>
    </row>
    <row r="40" spans="1:6">
      <c r="A40" s="45"/>
      <c r="B40" s="45"/>
      <c r="C40" s="45"/>
      <c r="D40" s="56">
        <v>2010</v>
      </c>
      <c r="E40" s="56">
        <v>2009</v>
      </c>
    </row>
    <row r="41" spans="1:6">
      <c r="A41" s="45"/>
      <c r="B41" s="60" t="s">
        <v>27</v>
      </c>
      <c r="C41" s="62"/>
      <c r="D41" s="71"/>
      <c r="E41" s="71"/>
      <c r="F41" s="63"/>
    </row>
    <row r="42" spans="1:6">
      <c r="A42" s="45"/>
      <c r="B42" s="60" t="s">
        <v>28</v>
      </c>
      <c r="C42" s="62"/>
      <c r="D42" s="71"/>
      <c r="E42" s="71"/>
      <c r="F42" s="63"/>
    </row>
    <row r="43" spans="1:6">
      <c r="A43" s="45"/>
      <c r="B43" s="60" t="s">
        <v>29</v>
      </c>
      <c r="C43" s="62"/>
      <c r="D43" s="71"/>
      <c r="E43" s="71"/>
      <c r="F43" s="63"/>
    </row>
    <row r="44" spans="1:6">
      <c r="A44" s="45"/>
      <c r="B44" s="60" t="s">
        <v>30</v>
      </c>
      <c r="C44" s="62"/>
      <c r="D44" s="71"/>
      <c r="E44" s="71"/>
      <c r="F44" s="63"/>
    </row>
    <row r="45" spans="1:6">
      <c r="A45" s="45"/>
      <c r="B45" s="97" t="s">
        <v>31</v>
      </c>
      <c r="C45" s="45"/>
      <c r="D45" s="72"/>
      <c r="E45" s="72"/>
    </row>
    <row r="46" spans="1:6" ht="19.7" customHeight="1" thickBot="1">
      <c r="A46" s="45"/>
      <c r="B46" s="45"/>
      <c r="C46" s="45"/>
      <c r="D46" s="73"/>
      <c r="E46" s="73"/>
    </row>
    <row r="47" spans="1:6" ht="19.7" customHeight="1" thickTop="1">
      <c r="A47" s="45"/>
      <c r="B47" s="45"/>
      <c r="C47" s="45"/>
      <c r="D47" s="45"/>
      <c r="E47" s="45"/>
    </row>
    <row r="48" spans="1:6" ht="19.7" customHeight="1">
      <c r="A48" s="45"/>
      <c r="B48" s="45"/>
      <c r="C48" s="45"/>
      <c r="D48" s="45"/>
      <c r="E48" s="45"/>
    </row>
    <row r="49" spans="1:6" ht="19.7" customHeight="1">
      <c r="A49" s="45"/>
      <c r="B49" s="56" t="s">
        <v>22</v>
      </c>
      <c r="C49" s="45"/>
      <c r="D49" s="45"/>
      <c r="E49" s="45"/>
    </row>
    <row r="50" spans="1:6" ht="19.7" customHeight="1">
      <c r="A50" s="45"/>
      <c r="B50" s="56"/>
      <c r="C50" s="45"/>
      <c r="D50" s="45"/>
      <c r="E50" s="45"/>
    </row>
    <row r="51" spans="1:6">
      <c r="A51" s="45"/>
      <c r="B51" s="59" t="s">
        <v>23</v>
      </c>
      <c r="C51" s="45"/>
      <c r="D51" s="45"/>
      <c r="E51" s="45"/>
    </row>
    <row r="52" spans="1:6">
      <c r="A52" s="45"/>
      <c r="B52" s="45"/>
      <c r="C52" s="45"/>
      <c r="D52" s="45"/>
      <c r="E52" s="45"/>
    </row>
    <row r="53" spans="1:6">
      <c r="A53" s="45"/>
      <c r="B53" s="59" t="s">
        <v>24</v>
      </c>
      <c r="C53" s="45"/>
      <c r="D53" s="45"/>
      <c r="E53" s="45"/>
    </row>
    <row r="54" spans="1:6">
      <c r="A54" s="45"/>
      <c r="B54" s="45"/>
      <c r="C54" s="45"/>
      <c r="D54" s="45"/>
      <c r="E54" s="45"/>
    </row>
    <row r="55" spans="1:6">
      <c r="A55" s="45"/>
      <c r="B55" s="60"/>
      <c r="C55" s="62"/>
      <c r="D55" s="62"/>
      <c r="E55" s="62"/>
      <c r="F55" s="63"/>
    </row>
    <row r="56" spans="1:6">
      <c r="A56" s="45"/>
      <c r="B56" s="45"/>
      <c r="C56" s="45"/>
      <c r="D56" s="45"/>
      <c r="E56" s="45"/>
    </row>
    <row r="57" spans="1:6">
      <c r="A57" s="45"/>
      <c r="B57" s="56" t="s">
        <v>25</v>
      </c>
      <c r="C57" s="45"/>
      <c r="D57" s="45"/>
      <c r="E57" s="45"/>
    </row>
    <row r="58" spans="1:6">
      <c r="A58" s="45"/>
      <c r="B58" s="45"/>
      <c r="C58" s="45"/>
      <c r="D58" s="45"/>
      <c r="E58" s="45"/>
    </row>
    <row r="59" spans="1:6">
      <c r="A59" s="45"/>
      <c r="B59" s="45"/>
      <c r="C59" s="45"/>
      <c r="D59" s="45"/>
      <c r="E59" s="45"/>
    </row>
    <row r="60" spans="1:6">
      <c r="A60" s="45"/>
      <c r="B60" s="45"/>
      <c r="C60" s="45"/>
      <c r="D60" s="45"/>
      <c r="E60" s="45"/>
    </row>
    <row r="61" spans="1:6">
      <c r="A61" s="45"/>
      <c r="B61" s="56"/>
      <c r="C61" s="45"/>
      <c r="D61" s="45"/>
      <c r="E61" s="45"/>
    </row>
    <row r="62" spans="1:6">
      <c r="A62" s="45"/>
      <c r="B62" s="56" t="s">
        <v>26</v>
      </c>
      <c r="C62" s="45"/>
      <c r="D62" s="45"/>
      <c r="E62" s="45"/>
    </row>
    <row r="65" ht="53.25" customHeight="1"/>
    <row r="66" ht="18" customHeight="1"/>
    <row r="67" ht="18" customHeight="1"/>
    <row r="93" spans="3:7" ht="13.5" thickBot="1"/>
    <row r="94" spans="3:7">
      <c r="C94" s="65"/>
      <c r="D94" s="66"/>
      <c r="E94" s="65"/>
      <c r="G94" s="66"/>
    </row>
    <row r="95" spans="3:7">
      <c r="D95" s="67"/>
      <c r="F95" s="67"/>
    </row>
  </sheetData>
  <pageMargins left="0.70866141732283472" right="0.70866141732283472" top="0.875" bottom="0.74803149606299213" header="0.31496062992125984" footer="0.31496062992125984"/>
  <pageSetup paperSize="9" orientation="landscape" r:id="rId1"/>
  <headerFooter>
    <oddHeader>&amp;L&amp;"Arial,Bold"COMVERSE ALBANIA BRANCH OF ALBANIA HOLDINGS INC.&amp;"Arial,Regular"
&amp;"Arial,Bold"Notes to financial information for the year ended 31 December 2010</oddHeader>
  </headerFooter>
</worksheet>
</file>

<file path=xl/worksheets/sheet2.xml><?xml version="1.0" encoding="utf-8"?>
<worksheet xmlns="http://schemas.openxmlformats.org/spreadsheetml/2006/main" xmlns:r="http://schemas.openxmlformats.org/officeDocument/2006/relationships">
  <dimension ref="A1:J201"/>
  <sheetViews>
    <sheetView view="pageLayout" topLeftCell="A31" zoomScaleNormal="100" workbookViewId="0">
      <selection activeCell="B15" sqref="B15"/>
    </sheetView>
  </sheetViews>
  <sheetFormatPr defaultRowHeight="14.25" customHeight="1"/>
  <cols>
    <col min="1" max="1" width="4" style="9" customWidth="1"/>
    <col min="2" max="2" width="49" style="20" customWidth="1"/>
    <col min="3" max="3" width="7.85546875" style="9" customWidth="1"/>
    <col min="4" max="4" width="17" style="9" customWidth="1"/>
    <col min="5" max="5" width="3.28515625" style="9" customWidth="1"/>
    <col min="6" max="6" width="13.5703125" style="28" customWidth="1"/>
    <col min="7" max="7" width="9.140625" style="9"/>
    <col min="8" max="8" width="9.140625" style="37"/>
    <col min="9" max="16384" width="9.140625" style="9"/>
  </cols>
  <sheetData>
    <row r="1" spans="1:6" ht="14.25" customHeight="1">
      <c r="A1" s="11" t="s">
        <v>3</v>
      </c>
      <c r="B1" s="147" t="s">
        <v>37</v>
      </c>
      <c r="C1" s="6" t="s">
        <v>83</v>
      </c>
      <c r="D1" s="106">
        <v>2013</v>
      </c>
      <c r="E1" s="6"/>
      <c r="F1" s="79"/>
    </row>
    <row r="2" spans="1:6" ht="14.25" customHeight="1">
      <c r="A2" s="11"/>
      <c r="B2" s="148"/>
      <c r="C2" s="6"/>
      <c r="D2" s="6"/>
      <c r="E2" s="6"/>
      <c r="F2" s="29"/>
    </row>
    <row r="3" spans="1:6" ht="14.25" customHeight="1">
      <c r="A3" s="11" t="s">
        <v>0</v>
      </c>
      <c r="B3" s="147" t="s">
        <v>38</v>
      </c>
      <c r="C3" s="6"/>
      <c r="E3" s="6"/>
      <c r="F3" s="76"/>
    </row>
    <row r="4" spans="1:6" ht="14.25" customHeight="1">
      <c r="A4" s="11"/>
      <c r="B4" s="147"/>
      <c r="C4" s="6"/>
      <c r="E4" s="6"/>
      <c r="F4" s="76"/>
    </row>
    <row r="5" spans="1:6" ht="14.25" customHeight="1">
      <c r="A5" s="301">
        <v>1</v>
      </c>
      <c r="B5" s="289" t="s">
        <v>231</v>
      </c>
      <c r="C5" s="6"/>
      <c r="D5" s="277">
        <f>1605244.35/1000</f>
        <v>1605.2443500000002</v>
      </c>
      <c r="E5" s="6"/>
      <c r="F5" s="76"/>
    </row>
    <row r="6" spans="1:6" ht="14.25" customHeight="1">
      <c r="A6" s="301"/>
      <c r="B6" s="289"/>
      <c r="C6" s="6"/>
      <c r="D6" s="277"/>
      <c r="E6" s="6"/>
      <c r="F6" s="76"/>
    </row>
    <row r="7" spans="1:6" ht="14.25" customHeight="1" thickBot="1">
      <c r="A7" s="11"/>
      <c r="B7" s="147"/>
      <c r="C7" s="6"/>
      <c r="D7" s="275">
        <f>SUM(D5)</f>
        <v>1605.2443500000002</v>
      </c>
      <c r="E7" s="6"/>
      <c r="F7" s="76"/>
    </row>
    <row r="8" spans="1:6" ht="14.25" customHeight="1" thickTop="1">
      <c r="A8" s="6"/>
      <c r="C8" s="103"/>
      <c r="D8" s="276"/>
      <c r="E8" s="103"/>
      <c r="F8" s="123"/>
    </row>
    <row r="9" spans="1:6" ht="14.25" customHeight="1">
      <c r="A9" s="11" t="s">
        <v>1</v>
      </c>
      <c r="B9" s="147" t="s">
        <v>39</v>
      </c>
      <c r="C9" s="103"/>
      <c r="D9" s="277"/>
      <c r="E9" s="103"/>
      <c r="F9" s="266"/>
    </row>
    <row r="10" spans="1:6" ht="14.25" customHeight="1">
      <c r="A10" s="11"/>
      <c r="B10" s="147"/>
      <c r="C10" s="103"/>
      <c r="D10" s="277"/>
      <c r="E10" s="103"/>
      <c r="F10" s="266"/>
    </row>
    <row r="11" spans="1:6" ht="14.25" customHeight="1">
      <c r="A11" s="6">
        <v>1</v>
      </c>
      <c r="B11" s="148" t="s">
        <v>41</v>
      </c>
      <c r="C11" s="78">
        <v>6</v>
      </c>
      <c r="D11" s="300">
        <f>'Shenime te Pozicionit Financiar'!D10</f>
        <v>2166.1371214000001</v>
      </c>
      <c r="E11" s="78"/>
      <c r="F11" s="123"/>
    </row>
    <row r="12" spans="1:6" ht="14.25" customHeight="1">
      <c r="A12" s="6">
        <v>2</v>
      </c>
      <c r="B12" s="148" t="s">
        <v>40</v>
      </c>
      <c r="D12" s="279">
        <v>0</v>
      </c>
      <c r="E12" s="78"/>
      <c r="F12" s="123"/>
    </row>
    <row r="13" spans="1:6" ht="14.25" customHeight="1">
      <c r="A13" s="6">
        <v>3</v>
      </c>
      <c r="B13" s="148" t="s">
        <v>42</v>
      </c>
      <c r="C13" s="9">
        <v>7</v>
      </c>
      <c r="D13" s="278">
        <f>'Shenime te Pozicionit Financiar'!D16</f>
        <v>32.085000000000001</v>
      </c>
      <c r="E13" s="78"/>
      <c r="F13" s="123"/>
    </row>
    <row r="14" spans="1:6" ht="14.25" customHeight="1">
      <c r="A14" s="6"/>
      <c r="B14" s="148"/>
      <c r="D14" s="278"/>
      <c r="E14" s="78"/>
      <c r="F14" s="123"/>
    </row>
    <row r="15" spans="1:6" ht="14.25" customHeight="1" thickBot="1">
      <c r="A15" s="6"/>
      <c r="B15" s="147" t="s">
        <v>190</v>
      </c>
      <c r="C15" s="103"/>
      <c r="D15" s="275">
        <f>SUM(D11:D13)</f>
        <v>2198.2221214000001</v>
      </c>
      <c r="E15" s="103"/>
      <c r="F15" s="267"/>
    </row>
    <row r="16" spans="1:6" ht="14.25" customHeight="1" thickTop="1">
      <c r="A16" s="6"/>
      <c r="B16" s="147"/>
      <c r="C16" s="103"/>
      <c r="D16" s="277"/>
      <c r="E16" s="103"/>
      <c r="F16" s="267"/>
    </row>
    <row r="17" spans="1:6" ht="14.25" customHeight="1" thickBot="1">
      <c r="A17" s="6"/>
      <c r="B17" s="147" t="s">
        <v>191</v>
      </c>
      <c r="C17" s="103"/>
      <c r="D17" s="280">
        <f>D15+D7</f>
        <v>3803.4664714</v>
      </c>
      <c r="E17" s="103"/>
      <c r="F17" s="267"/>
    </row>
    <row r="18" spans="1:6" ht="14.25" customHeight="1" thickTop="1">
      <c r="A18" s="6"/>
      <c r="B18" s="147"/>
      <c r="C18" s="103"/>
      <c r="D18" s="277"/>
      <c r="E18" s="103"/>
      <c r="F18" s="267"/>
    </row>
    <row r="19" spans="1:6" ht="14.25" customHeight="1">
      <c r="A19" s="11" t="s">
        <v>2</v>
      </c>
      <c r="B19" s="147" t="s">
        <v>187</v>
      </c>
      <c r="C19" s="103"/>
      <c r="D19" s="277"/>
      <c r="E19" s="103"/>
      <c r="F19" s="76"/>
    </row>
    <row r="20" spans="1:6" ht="14.25" customHeight="1">
      <c r="A20" s="6"/>
      <c r="B20" s="148"/>
      <c r="C20" s="103"/>
      <c r="D20" s="277"/>
      <c r="E20" s="103"/>
      <c r="F20" s="76"/>
    </row>
    <row r="21" spans="1:6" ht="14.25" customHeight="1">
      <c r="A21" s="11" t="s">
        <v>0</v>
      </c>
      <c r="B21" s="147" t="s">
        <v>43</v>
      </c>
      <c r="C21" s="103"/>
      <c r="D21" s="277"/>
      <c r="E21" s="103"/>
      <c r="F21" s="80"/>
    </row>
    <row r="22" spans="1:6" ht="14.25" customHeight="1">
      <c r="C22" s="103"/>
      <c r="D22" s="277"/>
      <c r="E22" s="103"/>
      <c r="F22" s="80"/>
    </row>
    <row r="23" spans="1:6" ht="14.25" customHeight="1">
      <c r="A23" s="6">
        <v>1</v>
      </c>
      <c r="B23" s="148" t="s">
        <v>44</v>
      </c>
      <c r="C23" s="103"/>
      <c r="D23" s="290">
        <f>'Pasqyra e te Ardhurave'!C30</f>
        <v>-18556.360647400001</v>
      </c>
      <c r="E23" s="103"/>
      <c r="F23" s="77"/>
    </row>
    <row r="24" spans="1:6" ht="14.25" customHeight="1">
      <c r="A24" s="6">
        <v>2</v>
      </c>
      <c r="B24" s="289" t="s">
        <v>196</v>
      </c>
      <c r="C24" s="103"/>
      <c r="D24" s="278">
        <v>1</v>
      </c>
      <c r="E24" s="103"/>
      <c r="F24" s="123"/>
    </row>
    <row r="25" spans="1:6" ht="14.25" customHeight="1">
      <c r="A25" s="6"/>
      <c r="B25" s="289"/>
      <c r="C25" s="103"/>
      <c r="D25" s="290"/>
      <c r="E25" s="103"/>
      <c r="F25" s="123"/>
    </row>
    <row r="26" spans="1:6" ht="14.25" customHeight="1" thickBot="1">
      <c r="A26" s="6"/>
      <c r="B26" s="147" t="s">
        <v>189</v>
      </c>
      <c r="C26" s="103"/>
      <c r="D26" s="293">
        <f>D23+D24</f>
        <v>-18555.360647400001</v>
      </c>
      <c r="E26" s="103"/>
      <c r="F26" s="77"/>
    </row>
    <row r="27" spans="1:6" ht="14.25" customHeight="1" thickTop="1">
      <c r="A27" s="6"/>
      <c r="B27" s="148"/>
      <c r="C27" s="103"/>
      <c r="D27" s="277"/>
      <c r="E27" s="103"/>
      <c r="F27" s="77"/>
    </row>
    <row r="28" spans="1:6" ht="14.25" customHeight="1">
      <c r="A28" s="11" t="s">
        <v>1</v>
      </c>
      <c r="B28" s="147" t="s">
        <v>45</v>
      </c>
      <c r="C28" s="103"/>
      <c r="D28" s="277"/>
      <c r="E28" s="103"/>
      <c r="F28" s="80"/>
    </row>
    <row r="29" spans="1:6" ht="14.25" customHeight="1">
      <c r="A29" s="11"/>
      <c r="B29" s="147"/>
      <c r="C29" s="103"/>
      <c r="D29" s="277"/>
      <c r="E29" s="103"/>
      <c r="F29" s="80"/>
    </row>
    <row r="30" spans="1:6" ht="14.25" customHeight="1">
      <c r="A30" s="6">
        <v>1</v>
      </c>
      <c r="B30" s="148" t="s">
        <v>46</v>
      </c>
      <c r="C30" s="78">
        <v>8</v>
      </c>
      <c r="D30" s="302">
        <f>'Shenime te Pozicionit Financiar'!D24</f>
        <v>1195.5999999999999</v>
      </c>
      <c r="E30" s="78"/>
      <c r="F30" s="268"/>
    </row>
    <row r="31" spans="1:6" ht="14.25" customHeight="1">
      <c r="A31" s="6">
        <v>2</v>
      </c>
      <c r="B31" s="289" t="s">
        <v>47</v>
      </c>
      <c r="C31" s="78">
        <v>9</v>
      </c>
      <c r="D31" s="278">
        <f>'Shenime te Pozicionit Financiar'!D35</f>
        <v>100.33500000000001</v>
      </c>
      <c r="E31" s="122"/>
      <c r="F31" s="269"/>
    </row>
    <row r="32" spans="1:6" ht="14.25" customHeight="1">
      <c r="E32" s="78"/>
      <c r="F32" s="123"/>
    </row>
    <row r="33" spans="1:10" s="13" customFormat="1" ht="14.25" customHeight="1" thickBot="1">
      <c r="A33" s="6"/>
      <c r="B33" s="126" t="s">
        <v>192</v>
      </c>
      <c r="C33" s="6"/>
      <c r="D33" s="293">
        <f>SUM(D30:D32)</f>
        <v>1295.9349999999999</v>
      </c>
      <c r="E33" s="6"/>
      <c r="F33" s="99"/>
      <c r="H33" s="270"/>
    </row>
    <row r="34" spans="1:10" s="13" customFormat="1" ht="14.25" customHeight="1" thickTop="1">
      <c r="A34" s="6"/>
      <c r="B34" s="10"/>
      <c r="C34" s="6"/>
      <c r="D34" s="6"/>
      <c r="E34" s="6"/>
      <c r="F34" s="99"/>
      <c r="H34" s="270"/>
    </row>
    <row r="35" spans="1:10" s="13" customFormat="1" ht="14.25" customHeight="1">
      <c r="A35" s="11" t="s">
        <v>142</v>
      </c>
      <c r="B35" s="147" t="s">
        <v>186</v>
      </c>
      <c r="C35" s="14"/>
      <c r="D35" s="14"/>
      <c r="E35" s="14"/>
      <c r="F35" s="100"/>
      <c r="H35" s="270"/>
    </row>
    <row r="36" spans="1:10" s="13" customFormat="1" ht="14.25" customHeight="1">
      <c r="A36" s="11"/>
      <c r="B36" s="147"/>
      <c r="C36" s="14"/>
      <c r="D36" s="14"/>
      <c r="E36" s="14"/>
      <c r="F36" s="100"/>
      <c r="H36" s="270"/>
    </row>
    <row r="37" spans="1:10" s="13" customFormat="1" ht="14.25" customHeight="1">
      <c r="A37" s="6">
        <v>1</v>
      </c>
      <c r="B37" s="148" t="s">
        <v>48</v>
      </c>
      <c r="C37" s="78">
        <v>10</v>
      </c>
      <c r="D37" s="276">
        <f>'Shenime te Pozicionit Financiar'!D44</f>
        <v>21062.892118799999</v>
      </c>
      <c r="E37" s="14"/>
      <c r="F37" s="100"/>
      <c r="H37" s="270"/>
    </row>
    <row r="38" spans="1:10" s="13" customFormat="1" ht="14.25" customHeight="1">
      <c r="A38" s="6"/>
      <c r="B38" s="148"/>
      <c r="C38" s="78"/>
      <c r="D38" s="276"/>
      <c r="E38" s="14"/>
      <c r="F38" s="100"/>
      <c r="H38" s="270"/>
    </row>
    <row r="39" spans="1:10" s="13" customFormat="1" ht="14.25" customHeight="1" thickBot="1">
      <c r="A39" s="6"/>
      <c r="B39" s="147" t="s">
        <v>188</v>
      </c>
      <c r="C39" s="14"/>
      <c r="D39" s="275">
        <f>SUM(D37:D38)</f>
        <v>21062.892118799999</v>
      </c>
      <c r="E39" s="14"/>
      <c r="F39" s="100"/>
      <c r="H39" s="270"/>
    </row>
    <row r="40" spans="1:10" s="13" customFormat="1" ht="14.25" customHeight="1" thickTop="1">
      <c r="A40" s="14"/>
      <c r="B40" s="15"/>
      <c r="C40" s="14"/>
      <c r="D40" s="14"/>
      <c r="E40" s="14"/>
      <c r="F40" s="100"/>
      <c r="H40" s="270"/>
    </row>
    <row r="41" spans="1:10" s="13" customFormat="1" ht="14.25" customHeight="1" thickBot="1">
      <c r="A41" s="14"/>
      <c r="B41" s="147" t="s">
        <v>49</v>
      </c>
      <c r="C41" s="14"/>
      <c r="D41" s="275">
        <f>D39+D33+D26</f>
        <v>3803.4664713999991</v>
      </c>
      <c r="E41" s="14"/>
      <c r="F41" s="100"/>
      <c r="H41" s="270"/>
    </row>
    <row r="42" spans="1:10" s="13" customFormat="1" ht="14.25" customHeight="1" thickTop="1">
      <c r="A42" s="14"/>
      <c r="B42" s="15"/>
      <c r="C42" s="14"/>
      <c r="D42" s="14"/>
      <c r="E42" s="14"/>
      <c r="F42" s="100"/>
      <c r="H42" s="270"/>
    </row>
    <row r="43" spans="1:10" s="13" customFormat="1" ht="14.25" customHeight="1">
      <c r="A43" s="14"/>
      <c r="B43" s="15"/>
      <c r="C43" s="14"/>
      <c r="D43" s="14"/>
      <c r="E43" s="14"/>
      <c r="F43" s="307"/>
      <c r="H43" s="270"/>
    </row>
    <row r="44" spans="1:10" s="13" customFormat="1" ht="14.25" customHeight="1">
      <c r="A44" s="14"/>
      <c r="B44" s="15"/>
      <c r="C44" s="14"/>
      <c r="D44" s="14"/>
      <c r="E44" s="14"/>
      <c r="F44" s="100"/>
      <c r="H44" s="270"/>
    </row>
    <row r="45" spans="1:10" s="13" customFormat="1">
      <c r="A45" s="356" t="s">
        <v>223</v>
      </c>
      <c r="B45" s="356"/>
      <c r="C45" s="356"/>
      <c r="D45" s="356"/>
      <c r="E45" s="356"/>
      <c r="F45" s="356"/>
      <c r="G45" s="15"/>
      <c r="H45" s="271"/>
      <c r="I45" s="15"/>
      <c r="J45" s="15"/>
    </row>
    <row r="46" spans="1:10" s="13" customFormat="1" ht="14.25" customHeight="1">
      <c r="A46" s="15"/>
      <c r="B46" s="186"/>
      <c r="D46" s="186"/>
      <c r="E46" s="16"/>
      <c r="F46" s="186"/>
      <c r="G46" s="186"/>
      <c r="H46" s="189"/>
      <c r="I46" s="186"/>
      <c r="J46" s="187"/>
    </row>
    <row r="47" spans="1:10" s="13" customFormat="1" ht="30" customHeight="1">
      <c r="A47" s="357" t="s">
        <v>86</v>
      </c>
      <c r="B47" s="357"/>
      <c r="D47" s="359" t="s">
        <v>215</v>
      </c>
      <c r="E47" s="359"/>
      <c r="F47" s="359"/>
      <c r="G47" s="186"/>
      <c r="H47" s="189"/>
      <c r="I47" s="186"/>
      <c r="J47" s="187"/>
    </row>
    <row r="48" spans="1:10" s="13" customFormat="1" ht="14.25" customHeight="1">
      <c r="A48" s="14"/>
      <c r="B48" s="15"/>
      <c r="C48" s="14"/>
      <c r="D48" s="14"/>
      <c r="E48" s="14"/>
      <c r="F48" s="100"/>
      <c r="H48" s="270"/>
    </row>
    <row r="49" spans="1:8" s="13" customFormat="1" ht="14.25" customHeight="1">
      <c r="A49" s="358" t="s">
        <v>87</v>
      </c>
      <c r="B49" s="358"/>
      <c r="C49" s="14"/>
      <c r="D49" s="188" t="s">
        <v>88</v>
      </c>
      <c r="E49" s="14"/>
      <c r="F49" s="100"/>
      <c r="H49" s="270"/>
    </row>
    <row r="50" spans="1:8" s="13" customFormat="1" ht="12" customHeight="1">
      <c r="A50" s="14"/>
      <c r="B50" s="15"/>
      <c r="C50" s="14"/>
      <c r="D50" s="14"/>
      <c r="E50" s="14"/>
      <c r="F50" s="100"/>
      <c r="H50" s="270"/>
    </row>
    <row r="51" spans="1:8" s="13" customFormat="1" ht="14.25" customHeight="1">
      <c r="A51" s="14"/>
      <c r="B51" s="15"/>
      <c r="C51" s="14"/>
      <c r="D51" s="14"/>
      <c r="E51" s="14"/>
      <c r="F51" s="100"/>
      <c r="H51" s="270"/>
    </row>
    <row r="52" spans="1:8" s="13" customFormat="1" ht="14.25" customHeight="1">
      <c r="A52" s="14"/>
      <c r="B52" s="15"/>
      <c r="C52" s="14"/>
      <c r="D52" s="14"/>
      <c r="E52" s="14"/>
      <c r="F52" s="100"/>
      <c r="H52" s="270"/>
    </row>
    <row r="53" spans="1:8" s="13" customFormat="1" ht="14.25" customHeight="1">
      <c r="A53" s="14"/>
      <c r="B53" s="15"/>
      <c r="C53" s="14"/>
      <c r="D53" s="14"/>
      <c r="E53" s="14"/>
      <c r="F53" s="100"/>
      <c r="H53" s="270"/>
    </row>
    <row r="54" spans="1:8" s="13" customFormat="1" ht="14.25" customHeight="1">
      <c r="A54" s="14"/>
      <c r="B54" s="15"/>
      <c r="C54" s="14"/>
      <c r="D54" s="14"/>
      <c r="E54" s="14"/>
      <c r="F54" s="100"/>
      <c r="H54" s="270"/>
    </row>
    <row r="55" spans="1:8" s="13" customFormat="1" ht="14.25" customHeight="1">
      <c r="A55" s="14"/>
      <c r="B55" s="15"/>
      <c r="C55" s="14"/>
      <c r="D55" s="14"/>
      <c r="E55" s="14"/>
      <c r="F55" s="100"/>
      <c r="H55" s="270"/>
    </row>
    <row r="56" spans="1:8" s="13" customFormat="1" ht="14.25" customHeight="1">
      <c r="A56" s="14"/>
      <c r="B56" s="15"/>
      <c r="C56" s="14"/>
      <c r="D56" s="14"/>
      <c r="E56" s="14"/>
      <c r="F56" s="100"/>
      <c r="H56" s="270"/>
    </row>
    <row r="57" spans="1:8" s="13" customFormat="1" ht="14.25" customHeight="1">
      <c r="A57" s="14"/>
      <c r="B57" s="15"/>
      <c r="C57" s="14"/>
      <c r="D57" s="14"/>
      <c r="E57" s="14"/>
      <c r="F57" s="100"/>
      <c r="H57" s="270"/>
    </row>
    <row r="58" spans="1:8" s="13" customFormat="1" ht="14.25" customHeight="1">
      <c r="A58" s="14"/>
      <c r="B58" s="15"/>
      <c r="C58" s="14"/>
      <c r="D58" s="14"/>
      <c r="E58" s="14"/>
      <c r="F58" s="100"/>
      <c r="H58" s="270"/>
    </row>
    <row r="59" spans="1:8" s="13" customFormat="1" ht="14.25" customHeight="1">
      <c r="A59" s="14"/>
      <c r="B59" s="15"/>
      <c r="C59" s="14"/>
      <c r="D59" s="14"/>
      <c r="E59" s="14"/>
      <c r="F59" s="100"/>
      <c r="H59" s="270"/>
    </row>
    <row r="60" spans="1:8" s="13" customFormat="1" ht="14.25" customHeight="1">
      <c r="A60" s="14"/>
      <c r="B60" s="15"/>
      <c r="C60" s="14"/>
      <c r="D60" s="14"/>
      <c r="E60" s="14"/>
      <c r="F60" s="100"/>
      <c r="H60" s="270"/>
    </row>
    <row r="61" spans="1:8" s="13" customFormat="1" ht="14.25" customHeight="1">
      <c r="A61" s="14"/>
      <c r="B61" s="15"/>
      <c r="C61" s="14"/>
      <c r="D61" s="14"/>
      <c r="E61" s="14"/>
      <c r="F61" s="100"/>
      <c r="H61" s="270"/>
    </row>
    <row r="62" spans="1:8" s="13" customFormat="1" ht="14.25" customHeight="1">
      <c r="A62" s="14"/>
      <c r="B62" s="15"/>
      <c r="C62" s="14"/>
      <c r="D62" s="14"/>
      <c r="E62" s="14"/>
      <c r="F62" s="100"/>
      <c r="H62" s="270"/>
    </row>
    <row r="63" spans="1:8" s="13" customFormat="1" ht="14.25" customHeight="1">
      <c r="A63" s="14"/>
      <c r="B63" s="15"/>
      <c r="C63" s="14"/>
      <c r="D63" s="14"/>
      <c r="E63" s="14"/>
      <c r="F63" s="100"/>
      <c r="H63" s="270"/>
    </row>
    <row r="64" spans="1:8" s="13" customFormat="1" ht="14.25" customHeight="1">
      <c r="A64" s="14"/>
      <c r="B64" s="15"/>
      <c r="C64" s="14"/>
      <c r="D64" s="14"/>
      <c r="E64" s="14"/>
      <c r="F64" s="100"/>
      <c r="H64" s="270"/>
    </row>
    <row r="65" spans="1:8" s="13" customFormat="1" ht="14.25" customHeight="1">
      <c r="A65" s="14"/>
      <c r="B65" s="15"/>
      <c r="C65" s="14"/>
      <c r="D65" s="14"/>
      <c r="E65" s="14"/>
      <c r="F65" s="100"/>
      <c r="H65" s="270"/>
    </row>
    <row r="66" spans="1:8" s="13" customFormat="1" ht="14.25" customHeight="1">
      <c r="A66" s="14"/>
      <c r="B66" s="15"/>
      <c r="C66" s="14"/>
      <c r="D66" s="14"/>
      <c r="E66" s="14"/>
      <c r="F66" s="100"/>
      <c r="H66" s="270"/>
    </row>
    <row r="67" spans="1:8" s="13" customFormat="1" ht="14.25" customHeight="1">
      <c r="A67" s="14"/>
      <c r="B67" s="15"/>
      <c r="C67" s="14"/>
      <c r="D67" s="14"/>
      <c r="E67" s="14"/>
      <c r="F67" s="100"/>
      <c r="H67" s="270"/>
    </row>
    <row r="68" spans="1:8" s="13" customFormat="1" ht="14.25" customHeight="1">
      <c r="A68" s="14"/>
      <c r="B68" s="15"/>
      <c r="C68" s="14"/>
      <c r="D68" s="14"/>
      <c r="E68" s="14"/>
      <c r="F68" s="100"/>
      <c r="H68" s="270"/>
    </row>
    <row r="69" spans="1:8" s="13" customFormat="1" ht="14.25" customHeight="1">
      <c r="A69" s="14"/>
      <c r="B69" s="15"/>
      <c r="C69" s="14"/>
      <c r="D69" s="14"/>
      <c r="E69" s="14"/>
      <c r="F69" s="100"/>
      <c r="H69" s="270"/>
    </row>
    <row r="70" spans="1:8" s="13" customFormat="1" ht="14.25" customHeight="1">
      <c r="A70" s="14"/>
      <c r="B70" s="15"/>
      <c r="C70" s="14"/>
      <c r="D70" s="14"/>
      <c r="E70" s="14"/>
      <c r="F70" s="100"/>
      <c r="H70" s="270"/>
    </row>
    <row r="71" spans="1:8" s="13" customFormat="1" ht="14.25" customHeight="1">
      <c r="A71" s="14"/>
      <c r="B71" s="15"/>
      <c r="C71" s="14"/>
      <c r="D71" s="14"/>
      <c r="E71" s="14"/>
      <c r="F71" s="100"/>
      <c r="H71" s="270"/>
    </row>
    <row r="72" spans="1:8" s="13" customFormat="1" ht="14.25" customHeight="1">
      <c r="A72" s="14"/>
      <c r="B72" s="15"/>
      <c r="C72" s="14"/>
      <c r="D72" s="14"/>
      <c r="E72" s="14"/>
      <c r="F72" s="100"/>
      <c r="H72" s="270"/>
    </row>
    <row r="73" spans="1:8" s="13" customFormat="1" ht="14.25" customHeight="1">
      <c r="A73" s="14"/>
      <c r="B73" s="15"/>
      <c r="C73" s="14"/>
      <c r="D73" s="14"/>
      <c r="E73" s="14"/>
      <c r="F73" s="100"/>
      <c r="H73" s="270"/>
    </row>
    <row r="74" spans="1:8" s="13" customFormat="1" ht="14.25" customHeight="1">
      <c r="A74" s="14"/>
      <c r="B74" s="15"/>
      <c r="C74" s="14"/>
      <c r="D74" s="14"/>
      <c r="E74" s="14"/>
      <c r="F74" s="100"/>
      <c r="H74" s="270"/>
    </row>
    <row r="75" spans="1:8" s="13" customFormat="1" ht="14.25" customHeight="1">
      <c r="A75" s="14"/>
      <c r="B75" s="15"/>
      <c r="C75" s="14"/>
      <c r="D75" s="14"/>
      <c r="E75" s="14"/>
      <c r="F75" s="100"/>
      <c r="H75" s="270"/>
    </row>
    <row r="76" spans="1:8" s="13" customFormat="1" ht="14.25" customHeight="1">
      <c r="A76" s="14"/>
      <c r="B76" s="15"/>
      <c r="C76" s="14"/>
      <c r="D76" s="14"/>
      <c r="E76" s="14"/>
      <c r="F76" s="100"/>
      <c r="H76" s="270"/>
    </row>
    <row r="77" spans="1:8" s="13" customFormat="1" ht="14.25" customHeight="1">
      <c r="A77" s="14"/>
      <c r="B77" s="15"/>
      <c r="C77" s="14"/>
      <c r="D77" s="14"/>
      <c r="E77" s="14"/>
      <c r="F77" s="100"/>
      <c r="H77" s="270"/>
    </row>
    <row r="78" spans="1:8" s="13" customFormat="1" ht="14.25" customHeight="1">
      <c r="A78" s="14"/>
      <c r="B78" s="15"/>
      <c r="C78" s="14"/>
      <c r="D78" s="14"/>
      <c r="E78" s="14"/>
      <c r="F78" s="100"/>
      <c r="H78" s="270"/>
    </row>
    <row r="79" spans="1:8" s="13" customFormat="1" ht="14.25" customHeight="1">
      <c r="A79" s="14"/>
      <c r="B79" s="15"/>
      <c r="C79" s="14"/>
      <c r="D79" s="14"/>
      <c r="E79" s="14"/>
      <c r="F79" s="100"/>
      <c r="H79" s="270"/>
    </row>
    <row r="80" spans="1:8" s="13" customFormat="1" ht="14.25" customHeight="1">
      <c r="A80" s="14"/>
      <c r="B80" s="15"/>
      <c r="C80" s="14"/>
      <c r="D80" s="14"/>
      <c r="E80" s="14"/>
      <c r="F80" s="100"/>
      <c r="H80" s="270"/>
    </row>
    <row r="81" spans="1:8" s="13" customFormat="1" ht="14.25" customHeight="1">
      <c r="A81" s="14"/>
      <c r="B81" s="15"/>
      <c r="C81" s="14"/>
      <c r="D81" s="14"/>
      <c r="E81" s="14"/>
      <c r="F81" s="100"/>
      <c r="H81" s="270"/>
    </row>
    <row r="82" spans="1:8" s="13" customFormat="1" ht="14.25" customHeight="1">
      <c r="A82" s="14"/>
      <c r="B82" s="15"/>
      <c r="C82" s="14"/>
      <c r="D82" s="14"/>
      <c r="E82" s="14"/>
      <c r="F82" s="100"/>
      <c r="H82" s="270"/>
    </row>
    <row r="83" spans="1:8" s="13" customFormat="1" ht="14.25" customHeight="1">
      <c r="A83" s="14"/>
      <c r="B83" s="15"/>
      <c r="C83" s="14"/>
      <c r="D83" s="14"/>
      <c r="E83" s="14"/>
      <c r="F83" s="100"/>
      <c r="H83" s="270"/>
    </row>
    <row r="84" spans="1:8" s="13" customFormat="1" ht="14.25" customHeight="1">
      <c r="A84" s="14"/>
      <c r="B84" s="15"/>
      <c r="C84" s="14"/>
      <c r="D84" s="14"/>
      <c r="E84" s="14"/>
      <c r="F84" s="100"/>
      <c r="H84" s="270"/>
    </row>
    <row r="85" spans="1:8" s="13" customFormat="1" ht="14.25" customHeight="1">
      <c r="A85" s="14"/>
      <c r="B85" s="15"/>
      <c r="C85" s="14"/>
      <c r="D85" s="14"/>
      <c r="E85" s="14"/>
      <c r="F85" s="100"/>
      <c r="H85" s="270"/>
    </row>
    <row r="86" spans="1:8" s="13" customFormat="1" ht="14.25" customHeight="1">
      <c r="A86" s="14"/>
      <c r="B86" s="15"/>
      <c r="C86" s="14"/>
      <c r="D86" s="14"/>
      <c r="E86" s="14"/>
      <c r="F86" s="100"/>
      <c r="H86" s="270"/>
    </row>
    <row r="87" spans="1:8" s="13" customFormat="1" ht="14.25" customHeight="1">
      <c r="A87" s="14"/>
      <c r="B87" s="15"/>
      <c r="C87" s="14"/>
      <c r="D87" s="14"/>
      <c r="E87" s="14"/>
      <c r="F87" s="100"/>
      <c r="H87" s="270"/>
    </row>
    <row r="88" spans="1:8" s="13" customFormat="1" ht="14.25" customHeight="1">
      <c r="A88" s="14"/>
      <c r="B88" s="15"/>
      <c r="C88" s="14"/>
      <c r="D88" s="14"/>
      <c r="E88" s="14"/>
      <c r="F88" s="100"/>
      <c r="H88" s="270"/>
    </row>
    <row r="89" spans="1:8" s="13" customFormat="1" ht="14.25" customHeight="1">
      <c r="A89" s="14"/>
      <c r="B89" s="15"/>
      <c r="C89" s="14"/>
      <c r="D89" s="14"/>
      <c r="E89" s="14"/>
      <c r="F89" s="100"/>
      <c r="H89" s="270"/>
    </row>
    <row r="90" spans="1:8" s="13" customFormat="1" ht="14.25" customHeight="1">
      <c r="A90" s="14"/>
      <c r="B90" s="15"/>
      <c r="C90" s="14"/>
      <c r="D90" s="14"/>
      <c r="E90" s="14"/>
      <c r="F90" s="100"/>
      <c r="H90" s="270"/>
    </row>
    <row r="91" spans="1:8" s="13" customFormat="1" ht="14.25" customHeight="1">
      <c r="A91" s="14"/>
      <c r="B91" s="15"/>
      <c r="C91" s="14"/>
      <c r="D91" s="14"/>
      <c r="E91" s="14"/>
      <c r="F91" s="100"/>
      <c r="H91" s="270"/>
    </row>
    <row r="92" spans="1:8" s="13" customFormat="1" ht="14.25" customHeight="1">
      <c r="A92" s="14"/>
      <c r="B92" s="15"/>
      <c r="C92" s="14"/>
      <c r="D92" s="14"/>
      <c r="E92" s="14"/>
      <c r="F92" s="100"/>
      <c r="H92" s="270"/>
    </row>
    <row r="93" spans="1:8" s="13" customFormat="1" ht="14.25" customHeight="1">
      <c r="A93" s="14"/>
      <c r="B93" s="15"/>
      <c r="C93" s="14"/>
      <c r="D93" s="14"/>
      <c r="E93" s="14"/>
      <c r="F93" s="100"/>
      <c r="H93" s="270"/>
    </row>
    <row r="94" spans="1:8" s="13" customFormat="1" ht="14.25" customHeight="1">
      <c r="A94" s="14"/>
      <c r="B94" s="15"/>
      <c r="C94" s="14"/>
      <c r="D94" s="14"/>
      <c r="E94" s="14"/>
      <c r="F94" s="100"/>
      <c r="H94" s="270"/>
    </row>
    <row r="95" spans="1:8" s="13" customFormat="1" ht="14.25" customHeight="1">
      <c r="A95" s="14"/>
      <c r="B95" s="15"/>
      <c r="C95" s="14"/>
      <c r="D95" s="14"/>
      <c r="E95" s="14"/>
      <c r="F95" s="100"/>
      <c r="H95" s="270"/>
    </row>
    <row r="96" spans="1:8" s="13" customFormat="1" ht="14.25" customHeight="1">
      <c r="A96" s="14"/>
      <c r="B96" s="15"/>
      <c r="C96" s="14"/>
      <c r="D96" s="14"/>
      <c r="E96" s="14"/>
      <c r="F96" s="100"/>
      <c r="H96" s="270"/>
    </row>
    <row r="97" spans="1:8" s="13" customFormat="1" ht="14.25" customHeight="1">
      <c r="A97" s="14"/>
      <c r="B97" s="15"/>
      <c r="C97" s="14"/>
      <c r="D97" s="14"/>
      <c r="E97" s="14"/>
      <c r="F97" s="100"/>
      <c r="H97" s="270"/>
    </row>
    <row r="98" spans="1:8" s="13" customFormat="1" ht="14.25" customHeight="1">
      <c r="A98" s="14"/>
      <c r="B98" s="15"/>
      <c r="C98" s="14"/>
      <c r="D98" s="14"/>
      <c r="E98" s="14"/>
      <c r="F98" s="100"/>
      <c r="H98" s="270"/>
    </row>
    <row r="99" spans="1:8" s="13" customFormat="1" ht="14.25" customHeight="1">
      <c r="A99" s="14"/>
      <c r="B99" s="15"/>
      <c r="C99" s="14"/>
      <c r="D99" s="14"/>
      <c r="E99" s="14"/>
      <c r="F99" s="100"/>
      <c r="H99" s="270"/>
    </row>
    <row r="100" spans="1:8" s="13" customFormat="1" ht="14.25" customHeight="1">
      <c r="A100" s="14"/>
      <c r="B100" s="15"/>
      <c r="C100" s="14"/>
      <c r="D100" s="14"/>
      <c r="E100" s="14"/>
      <c r="F100" s="100"/>
      <c r="H100" s="270"/>
    </row>
    <row r="101" spans="1:8" s="13" customFormat="1" ht="14.25" customHeight="1">
      <c r="A101" s="14"/>
      <c r="B101" s="15"/>
      <c r="C101" s="14"/>
      <c r="D101" s="14"/>
      <c r="E101" s="14"/>
      <c r="F101" s="100"/>
      <c r="H101" s="270"/>
    </row>
    <row r="102" spans="1:8" s="13" customFormat="1" ht="14.25" customHeight="1">
      <c r="A102" s="14"/>
      <c r="B102" s="15"/>
      <c r="C102" s="14"/>
      <c r="D102" s="14"/>
      <c r="E102" s="14"/>
      <c r="F102" s="100"/>
      <c r="H102" s="270"/>
    </row>
    <row r="103" spans="1:8" s="13" customFormat="1" ht="14.25" customHeight="1">
      <c r="A103" s="14"/>
      <c r="B103" s="15"/>
      <c r="C103" s="14"/>
      <c r="D103" s="14"/>
      <c r="E103" s="14"/>
      <c r="F103" s="100"/>
      <c r="H103" s="270"/>
    </row>
    <row r="104" spans="1:8" s="13" customFormat="1" ht="14.25" customHeight="1">
      <c r="A104" s="14"/>
      <c r="B104" s="15"/>
      <c r="C104" s="14"/>
      <c r="D104" s="14"/>
      <c r="E104" s="14"/>
      <c r="F104" s="100"/>
      <c r="H104" s="270"/>
    </row>
    <row r="105" spans="1:8" ht="14.25" customHeight="1">
      <c r="A105" s="14"/>
      <c r="B105" s="15"/>
      <c r="C105" s="14"/>
      <c r="D105" s="14"/>
      <c r="E105" s="14"/>
      <c r="F105" s="100"/>
    </row>
    <row r="106" spans="1:8" ht="14.25" customHeight="1">
      <c r="A106" s="14"/>
      <c r="B106" s="15"/>
      <c r="C106" s="14"/>
      <c r="D106" s="14"/>
      <c r="E106" s="14"/>
      <c r="F106" s="100"/>
    </row>
    <row r="107" spans="1:8" ht="14.25" customHeight="1">
      <c r="A107" s="14"/>
      <c r="B107" s="15"/>
      <c r="C107" s="14"/>
      <c r="D107" s="14"/>
      <c r="E107" s="14"/>
      <c r="F107" s="100"/>
    </row>
    <row r="108" spans="1:8" ht="14.25" customHeight="1">
      <c r="A108" s="14"/>
      <c r="B108" s="15"/>
      <c r="C108" s="14"/>
      <c r="D108" s="14"/>
      <c r="E108" s="14"/>
      <c r="F108" s="100"/>
    </row>
    <row r="109" spans="1:8" ht="14.25" customHeight="1">
      <c r="A109" s="14"/>
      <c r="B109" s="15"/>
      <c r="C109" s="14"/>
      <c r="D109" s="14"/>
      <c r="E109" s="14"/>
      <c r="F109" s="100"/>
    </row>
    <row r="110" spans="1:8" ht="14.25" customHeight="1">
      <c r="A110" s="14"/>
      <c r="B110" s="15"/>
      <c r="C110" s="14"/>
      <c r="D110" s="14"/>
      <c r="E110" s="14"/>
      <c r="F110" s="100"/>
    </row>
    <row r="111" spans="1:8" ht="14.25" customHeight="1">
      <c r="A111" s="14"/>
      <c r="B111" s="15"/>
      <c r="C111" s="14"/>
      <c r="D111" s="14"/>
      <c r="E111" s="14"/>
      <c r="F111" s="100"/>
    </row>
    <row r="112" spans="1:8" ht="14.25" customHeight="1">
      <c r="A112" s="14"/>
      <c r="B112" s="15"/>
      <c r="C112" s="14"/>
      <c r="D112" s="14"/>
      <c r="E112" s="14"/>
      <c r="F112" s="100"/>
    </row>
    <row r="113" spans="1:6" ht="14.25" customHeight="1">
      <c r="A113" s="14"/>
      <c r="B113" s="15"/>
      <c r="C113" s="14"/>
      <c r="D113" s="14"/>
      <c r="E113" s="14"/>
      <c r="F113" s="100"/>
    </row>
    <row r="114" spans="1:6" ht="14.25" customHeight="1">
      <c r="A114" s="14"/>
      <c r="B114" s="15"/>
      <c r="C114" s="14"/>
      <c r="D114" s="14"/>
      <c r="E114" s="14"/>
      <c r="F114" s="100"/>
    </row>
    <row r="115" spans="1:6" ht="14.25" customHeight="1">
      <c r="A115" s="14"/>
      <c r="B115" s="15"/>
      <c r="C115" s="14"/>
      <c r="D115" s="14"/>
      <c r="E115" s="14"/>
      <c r="F115" s="100"/>
    </row>
    <row r="116" spans="1:6" ht="14.25" customHeight="1">
      <c r="A116" s="14"/>
      <c r="B116" s="15"/>
      <c r="C116" s="14"/>
      <c r="D116" s="14"/>
      <c r="E116" s="14"/>
      <c r="F116" s="100"/>
    </row>
    <row r="117" spans="1:6" ht="14.25" customHeight="1">
      <c r="A117" s="14"/>
      <c r="B117" s="15"/>
      <c r="C117" s="14"/>
      <c r="D117" s="14"/>
      <c r="E117" s="14"/>
      <c r="F117" s="100"/>
    </row>
    <row r="118" spans="1:6" ht="14.25" customHeight="1">
      <c r="A118" s="14"/>
      <c r="B118" s="15"/>
      <c r="C118" s="14"/>
      <c r="D118" s="14"/>
      <c r="E118" s="14"/>
      <c r="F118" s="100"/>
    </row>
    <row r="119" spans="1:6" ht="14.25" customHeight="1">
      <c r="A119" s="14"/>
      <c r="B119" s="15"/>
      <c r="C119" s="14"/>
      <c r="D119" s="14"/>
      <c r="E119" s="14"/>
      <c r="F119" s="100"/>
    </row>
    <row r="120" spans="1:6" ht="14.25" customHeight="1">
      <c r="A120" s="14"/>
      <c r="B120" s="15"/>
      <c r="C120" s="14"/>
      <c r="D120" s="14"/>
      <c r="E120" s="14"/>
      <c r="F120" s="100"/>
    </row>
    <row r="121" spans="1:6" ht="14.25" customHeight="1">
      <c r="A121" s="14"/>
      <c r="B121" s="15"/>
      <c r="C121" s="14"/>
      <c r="D121" s="14"/>
      <c r="E121" s="14"/>
      <c r="F121" s="100"/>
    </row>
    <row r="122" spans="1:6" ht="14.25" customHeight="1">
      <c r="A122" s="14"/>
      <c r="B122" s="15"/>
      <c r="C122" s="14"/>
      <c r="D122" s="14"/>
      <c r="E122" s="14"/>
      <c r="F122" s="100"/>
    </row>
    <row r="123" spans="1:6" ht="14.25" customHeight="1">
      <c r="A123" s="14"/>
      <c r="B123" s="15"/>
      <c r="C123" s="14"/>
      <c r="D123" s="14"/>
      <c r="E123" s="14"/>
      <c r="F123" s="100"/>
    </row>
    <row r="124" spans="1:6" ht="14.25" customHeight="1">
      <c r="A124" s="14"/>
      <c r="B124" s="15"/>
      <c r="C124" s="14"/>
      <c r="D124" s="14"/>
      <c r="E124" s="14"/>
      <c r="F124" s="100"/>
    </row>
    <row r="125" spans="1:6" ht="14.25" customHeight="1">
      <c r="A125" s="14"/>
      <c r="B125" s="15"/>
      <c r="C125" s="14"/>
      <c r="D125" s="14"/>
      <c r="E125" s="14"/>
      <c r="F125" s="100"/>
    </row>
    <row r="126" spans="1:6" ht="14.25" customHeight="1">
      <c r="A126" s="14"/>
      <c r="B126" s="15"/>
      <c r="C126" s="14"/>
      <c r="D126" s="14"/>
      <c r="E126" s="14"/>
      <c r="F126" s="100"/>
    </row>
    <row r="127" spans="1:6" ht="14.25" customHeight="1">
      <c r="A127" s="14"/>
      <c r="B127" s="15"/>
      <c r="C127" s="14"/>
      <c r="D127" s="14"/>
      <c r="E127" s="14"/>
      <c r="F127" s="100"/>
    </row>
    <row r="128" spans="1:6" ht="14.25" customHeight="1">
      <c r="A128" s="14"/>
      <c r="B128" s="15"/>
      <c r="C128" s="14"/>
      <c r="D128" s="14"/>
      <c r="E128" s="14"/>
      <c r="F128" s="100"/>
    </row>
    <row r="129" spans="1:6" ht="14.25" customHeight="1">
      <c r="A129" s="14"/>
      <c r="B129" s="15"/>
      <c r="C129" s="14"/>
      <c r="D129" s="14"/>
      <c r="E129" s="14"/>
      <c r="F129" s="100"/>
    </row>
    <row r="130" spans="1:6" ht="14.25" customHeight="1">
      <c r="A130" s="14"/>
      <c r="B130" s="15"/>
      <c r="C130" s="14"/>
      <c r="D130" s="14"/>
      <c r="E130" s="14"/>
      <c r="F130" s="100"/>
    </row>
    <row r="131" spans="1:6" ht="14.25" customHeight="1">
      <c r="A131" s="14"/>
      <c r="B131" s="15"/>
      <c r="C131" s="14"/>
      <c r="D131" s="14"/>
      <c r="E131" s="14"/>
      <c r="F131" s="100"/>
    </row>
    <row r="132" spans="1:6" ht="14.25" customHeight="1">
      <c r="A132" s="14"/>
      <c r="B132" s="15"/>
      <c r="C132" s="14"/>
      <c r="D132" s="14"/>
      <c r="E132" s="14"/>
      <c r="F132" s="100"/>
    </row>
    <row r="133" spans="1:6" ht="14.25" customHeight="1">
      <c r="A133" s="14"/>
      <c r="B133" s="15"/>
      <c r="C133" s="14"/>
      <c r="D133" s="14"/>
      <c r="E133" s="14"/>
      <c r="F133" s="100"/>
    </row>
    <row r="134" spans="1:6" ht="14.25" customHeight="1">
      <c r="A134" s="14"/>
      <c r="B134" s="15"/>
      <c r="C134" s="14"/>
      <c r="D134" s="14"/>
      <c r="E134" s="14"/>
      <c r="F134" s="100"/>
    </row>
    <row r="135" spans="1:6" ht="14.25" customHeight="1">
      <c r="A135" s="14"/>
      <c r="B135" s="15"/>
      <c r="C135" s="14"/>
      <c r="D135" s="14"/>
      <c r="E135" s="14"/>
      <c r="F135" s="100"/>
    </row>
    <row r="136" spans="1:6" ht="14.25" customHeight="1">
      <c r="A136" s="14"/>
      <c r="B136" s="15"/>
      <c r="C136" s="14"/>
      <c r="D136" s="14"/>
      <c r="E136" s="14"/>
      <c r="F136" s="100"/>
    </row>
    <row r="137" spans="1:6" ht="14.25" customHeight="1">
      <c r="A137" s="14"/>
      <c r="B137" s="15"/>
      <c r="C137" s="14"/>
      <c r="D137" s="14"/>
      <c r="E137" s="14"/>
      <c r="F137" s="100"/>
    </row>
    <row r="138" spans="1:6" ht="14.25" customHeight="1">
      <c r="A138" s="14"/>
      <c r="B138" s="15"/>
      <c r="C138" s="14"/>
      <c r="D138" s="14"/>
      <c r="E138" s="14"/>
      <c r="F138" s="100"/>
    </row>
    <row r="139" spans="1:6" ht="14.25" customHeight="1">
      <c r="A139" s="14"/>
      <c r="B139" s="15"/>
      <c r="C139" s="14"/>
      <c r="D139" s="14"/>
      <c r="E139" s="14"/>
      <c r="F139" s="100"/>
    </row>
    <row r="140" spans="1:6" ht="14.25" customHeight="1">
      <c r="A140" s="14"/>
      <c r="B140" s="15"/>
      <c r="C140" s="14"/>
      <c r="D140" s="14"/>
      <c r="E140" s="14"/>
      <c r="F140" s="100"/>
    </row>
    <row r="141" spans="1:6" ht="14.25" customHeight="1">
      <c r="A141" s="14"/>
      <c r="B141" s="15"/>
      <c r="C141" s="14"/>
      <c r="D141" s="14"/>
      <c r="E141" s="14"/>
      <c r="F141" s="100"/>
    </row>
    <row r="142" spans="1:6" ht="14.25" customHeight="1">
      <c r="A142" s="14"/>
      <c r="B142" s="15"/>
      <c r="C142" s="14"/>
      <c r="D142" s="14"/>
      <c r="E142" s="14"/>
      <c r="F142" s="100"/>
    </row>
    <row r="143" spans="1:6" ht="14.25" customHeight="1">
      <c r="A143" s="14"/>
      <c r="B143" s="15"/>
      <c r="C143" s="14"/>
      <c r="D143" s="14"/>
      <c r="E143" s="14"/>
      <c r="F143" s="100"/>
    </row>
    <row r="144" spans="1:6" ht="14.25" customHeight="1">
      <c r="A144" s="14"/>
      <c r="B144" s="15"/>
      <c r="C144" s="14"/>
      <c r="D144" s="14"/>
      <c r="E144" s="14"/>
      <c r="F144" s="100"/>
    </row>
    <row r="145" spans="1:6" ht="14.25" customHeight="1">
      <c r="A145" s="14"/>
      <c r="B145" s="15"/>
      <c r="C145" s="14"/>
      <c r="D145" s="14"/>
      <c r="E145" s="14"/>
      <c r="F145" s="100"/>
    </row>
    <row r="146" spans="1:6" ht="14.25" customHeight="1">
      <c r="A146" s="14"/>
      <c r="B146" s="15"/>
      <c r="C146" s="14"/>
      <c r="D146" s="14"/>
      <c r="E146" s="14"/>
      <c r="F146" s="100"/>
    </row>
    <row r="147" spans="1:6" ht="14.25" customHeight="1">
      <c r="A147" s="14"/>
      <c r="B147" s="15"/>
      <c r="C147" s="14"/>
      <c r="D147" s="14"/>
      <c r="E147" s="14"/>
      <c r="F147" s="100"/>
    </row>
    <row r="148" spans="1:6" ht="14.25" customHeight="1">
      <c r="A148" s="14"/>
      <c r="B148" s="15"/>
      <c r="C148" s="14"/>
      <c r="D148" s="14"/>
      <c r="E148" s="14"/>
      <c r="F148" s="100"/>
    </row>
    <row r="149" spans="1:6" ht="14.25" customHeight="1">
      <c r="A149" s="18"/>
      <c r="B149" s="19"/>
      <c r="C149" s="18"/>
      <c r="D149" s="18"/>
      <c r="E149" s="18"/>
      <c r="F149" s="101"/>
    </row>
    <row r="150" spans="1:6" ht="14.25" customHeight="1">
      <c r="A150" s="18"/>
      <c r="B150" s="19"/>
      <c r="C150" s="18"/>
      <c r="D150" s="18"/>
      <c r="E150" s="18"/>
      <c r="F150" s="101"/>
    </row>
    <row r="151" spans="1:6" ht="14.25" customHeight="1">
      <c r="A151" s="18"/>
      <c r="B151" s="19"/>
      <c r="C151" s="18"/>
      <c r="D151" s="18"/>
      <c r="E151" s="18"/>
      <c r="F151" s="101"/>
    </row>
    <row r="152" spans="1:6" ht="14.25" customHeight="1">
      <c r="A152" s="18"/>
      <c r="B152" s="19"/>
      <c r="C152" s="18"/>
      <c r="D152" s="18"/>
      <c r="E152" s="18"/>
      <c r="F152" s="101"/>
    </row>
    <row r="153" spans="1:6" ht="14.25" customHeight="1">
      <c r="A153" s="18"/>
      <c r="B153" s="19"/>
      <c r="C153" s="18"/>
      <c r="D153" s="18"/>
      <c r="E153" s="18"/>
      <c r="F153" s="101"/>
    </row>
    <row r="154" spans="1:6" ht="14.25" customHeight="1">
      <c r="A154" s="18"/>
      <c r="B154" s="19"/>
      <c r="C154" s="18"/>
      <c r="D154" s="18"/>
      <c r="E154" s="18"/>
      <c r="F154" s="101"/>
    </row>
    <row r="155" spans="1:6" ht="14.25" customHeight="1">
      <c r="A155" s="18"/>
      <c r="B155" s="19"/>
      <c r="C155" s="18"/>
      <c r="D155" s="18"/>
      <c r="E155" s="18"/>
      <c r="F155" s="101"/>
    </row>
    <row r="156" spans="1:6" ht="14.25" customHeight="1">
      <c r="A156" s="18"/>
      <c r="B156" s="19"/>
      <c r="C156" s="18"/>
      <c r="D156" s="18"/>
      <c r="E156" s="18"/>
      <c r="F156" s="101"/>
    </row>
    <row r="157" spans="1:6" ht="14.25" customHeight="1">
      <c r="A157" s="18"/>
      <c r="B157" s="19"/>
      <c r="C157" s="18"/>
      <c r="D157" s="18"/>
      <c r="E157" s="18"/>
      <c r="F157" s="101"/>
    </row>
    <row r="158" spans="1:6" ht="14.25" customHeight="1">
      <c r="A158" s="18"/>
      <c r="B158" s="19"/>
      <c r="C158" s="18"/>
      <c r="D158" s="18"/>
      <c r="E158" s="18"/>
      <c r="F158" s="101"/>
    </row>
    <row r="159" spans="1:6" ht="14.25" customHeight="1">
      <c r="A159" s="18"/>
      <c r="B159" s="19"/>
      <c r="C159" s="18"/>
      <c r="D159" s="18"/>
      <c r="E159" s="18"/>
      <c r="F159" s="101"/>
    </row>
    <row r="160" spans="1:6" ht="14.25" customHeight="1">
      <c r="A160" s="18"/>
      <c r="B160" s="19"/>
      <c r="C160" s="18"/>
      <c r="D160" s="18"/>
      <c r="E160" s="18"/>
      <c r="F160" s="101"/>
    </row>
    <row r="161" spans="1:6" ht="14.25" customHeight="1">
      <c r="A161" s="18"/>
      <c r="B161" s="19"/>
      <c r="C161" s="18"/>
      <c r="D161" s="18"/>
      <c r="E161" s="18"/>
      <c r="F161" s="101"/>
    </row>
    <row r="162" spans="1:6" ht="14.25" customHeight="1">
      <c r="A162" s="18"/>
      <c r="B162" s="19"/>
      <c r="C162" s="18"/>
      <c r="D162" s="18"/>
      <c r="E162" s="18"/>
      <c r="F162" s="101"/>
    </row>
    <row r="163" spans="1:6" ht="14.25" customHeight="1">
      <c r="A163" s="18"/>
      <c r="B163" s="19"/>
      <c r="C163" s="18"/>
      <c r="D163" s="18"/>
      <c r="E163" s="18"/>
      <c r="F163" s="101"/>
    </row>
    <row r="164" spans="1:6" ht="14.25" customHeight="1">
      <c r="A164" s="18"/>
      <c r="B164" s="19"/>
      <c r="C164" s="18"/>
      <c r="D164" s="18"/>
      <c r="E164" s="18"/>
      <c r="F164" s="101"/>
    </row>
    <row r="165" spans="1:6" ht="14.25" customHeight="1">
      <c r="A165" s="18"/>
      <c r="B165" s="19"/>
      <c r="C165" s="18"/>
      <c r="D165" s="18"/>
      <c r="E165" s="18"/>
      <c r="F165" s="101"/>
    </row>
    <row r="166" spans="1:6" ht="14.25" customHeight="1">
      <c r="A166" s="18"/>
      <c r="B166" s="19"/>
      <c r="C166" s="18"/>
      <c r="D166" s="18"/>
      <c r="E166" s="18"/>
      <c r="F166" s="101"/>
    </row>
    <row r="167" spans="1:6" ht="14.25" customHeight="1">
      <c r="A167" s="18"/>
      <c r="B167" s="19"/>
      <c r="C167" s="18"/>
      <c r="D167" s="18"/>
      <c r="E167" s="18"/>
      <c r="F167" s="101"/>
    </row>
    <row r="168" spans="1:6" ht="14.25" customHeight="1">
      <c r="A168" s="18"/>
      <c r="B168" s="19"/>
      <c r="C168" s="18"/>
      <c r="D168" s="18"/>
      <c r="E168" s="18"/>
      <c r="F168" s="101"/>
    </row>
    <row r="169" spans="1:6" ht="14.25" customHeight="1">
      <c r="A169" s="18"/>
      <c r="B169" s="19"/>
      <c r="C169" s="18"/>
      <c r="D169" s="18"/>
      <c r="E169" s="18"/>
      <c r="F169" s="101"/>
    </row>
    <row r="170" spans="1:6" ht="14.25" customHeight="1">
      <c r="A170" s="18"/>
      <c r="B170" s="19"/>
      <c r="C170" s="18"/>
      <c r="D170" s="18"/>
      <c r="E170" s="18"/>
      <c r="F170" s="101"/>
    </row>
    <row r="171" spans="1:6" ht="14.25" customHeight="1">
      <c r="A171" s="18"/>
      <c r="B171" s="19"/>
      <c r="C171" s="18"/>
      <c r="D171" s="18"/>
      <c r="E171" s="18"/>
      <c r="F171" s="101"/>
    </row>
    <row r="172" spans="1:6" ht="14.25" customHeight="1">
      <c r="A172" s="18"/>
      <c r="B172" s="19"/>
      <c r="C172" s="18"/>
      <c r="D172" s="18"/>
      <c r="E172" s="18"/>
      <c r="F172" s="101"/>
    </row>
    <row r="173" spans="1:6" ht="14.25" customHeight="1">
      <c r="A173" s="18"/>
      <c r="B173" s="19"/>
      <c r="C173" s="18"/>
      <c r="D173" s="18"/>
      <c r="E173" s="18"/>
      <c r="F173" s="101"/>
    </row>
    <row r="174" spans="1:6" ht="14.25" customHeight="1">
      <c r="A174" s="18"/>
      <c r="B174" s="19"/>
      <c r="C174" s="18"/>
      <c r="D174" s="18"/>
      <c r="E174" s="18"/>
      <c r="F174" s="101"/>
    </row>
    <row r="175" spans="1:6" ht="14.25" customHeight="1">
      <c r="A175" s="18"/>
      <c r="B175" s="19"/>
      <c r="C175" s="18"/>
      <c r="D175" s="18"/>
      <c r="E175" s="18"/>
      <c r="F175" s="101"/>
    </row>
    <row r="176" spans="1:6" ht="14.25" customHeight="1">
      <c r="A176" s="18"/>
      <c r="B176" s="19"/>
      <c r="C176" s="18"/>
      <c r="D176" s="18"/>
      <c r="E176" s="18"/>
      <c r="F176" s="101"/>
    </row>
    <row r="177" spans="1:6" ht="14.25" customHeight="1">
      <c r="A177" s="18"/>
      <c r="B177" s="19"/>
      <c r="C177" s="18"/>
      <c r="D177" s="18"/>
      <c r="E177" s="18"/>
      <c r="F177" s="101"/>
    </row>
    <row r="178" spans="1:6" ht="14.25" customHeight="1">
      <c r="A178" s="18"/>
      <c r="B178" s="19"/>
      <c r="C178" s="18"/>
      <c r="D178" s="18"/>
      <c r="E178" s="18"/>
      <c r="F178" s="101"/>
    </row>
    <row r="179" spans="1:6" ht="14.25" customHeight="1">
      <c r="A179" s="18"/>
      <c r="B179" s="19"/>
      <c r="C179" s="18"/>
      <c r="D179" s="18"/>
      <c r="E179" s="18"/>
      <c r="F179" s="101"/>
    </row>
    <row r="180" spans="1:6" ht="14.25" customHeight="1">
      <c r="A180" s="18"/>
      <c r="B180" s="19"/>
      <c r="C180" s="18"/>
      <c r="D180" s="18"/>
      <c r="E180" s="18"/>
      <c r="F180" s="101"/>
    </row>
    <row r="181" spans="1:6" ht="14.25" customHeight="1">
      <c r="A181" s="18"/>
      <c r="B181" s="19"/>
      <c r="C181" s="18"/>
      <c r="D181" s="18"/>
      <c r="E181" s="18"/>
      <c r="F181" s="101"/>
    </row>
    <row r="182" spans="1:6" ht="14.25" customHeight="1">
      <c r="A182" s="18"/>
      <c r="B182" s="19"/>
      <c r="C182" s="18"/>
      <c r="D182" s="18"/>
      <c r="E182" s="18"/>
      <c r="F182" s="101"/>
    </row>
    <row r="183" spans="1:6" ht="14.25" customHeight="1">
      <c r="A183" s="18"/>
      <c r="B183" s="19"/>
      <c r="C183" s="18"/>
      <c r="D183" s="18"/>
      <c r="E183" s="18"/>
      <c r="F183" s="101"/>
    </row>
    <row r="184" spans="1:6" ht="14.25" customHeight="1">
      <c r="A184" s="18"/>
      <c r="B184" s="19"/>
      <c r="C184" s="18"/>
      <c r="D184" s="18"/>
      <c r="E184" s="18"/>
      <c r="F184" s="101"/>
    </row>
    <row r="185" spans="1:6" ht="14.25" customHeight="1">
      <c r="A185" s="18"/>
      <c r="B185" s="19"/>
      <c r="C185" s="18"/>
      <c r="D185" s="18"/>
      <c r="E185" s="18"/>
      <c r="F185" s="101"/>
    </row>
    <row r="186" spans="1:6" ht="14.25" customHeight="1">
      <c r="A186" s="18"/>
      <c r="B186" s="19"/>
      <c r="C186" s="18"/>
      <c r="D186" s="18"/>
      <c r="E186" s="18"/>
      <c r="F186" s="101"/>
    </row>
    <row r="187" spans="1:6" ht="14.25" customHeight="1">
      <c r="A187" s="18"/>
      <c r="B187" s="19"/>
      <c r="C187" s="18"/>
      <c r="D187" s="18"/>
      <c r="E187" s="18"/>
      <c r="F187" s="101"/>
    </row>
    <row r="188" spans="1:6" ht="14.25" customHeight="1">
      <c r="A188" s="18"/>
      <c r="B188" s="19"/>
      <c r="C188" s="18"/>
      <c r="D188" s="18"/>
      <c r="E188" s="18"/>
      <c r="F188" s="101"/>
    </row>
    <row r="189" spans="1:6" ht="14.25" customHeight="1">
      <c r="A189" s="18"/>
      <c r="B189" s="19"/>
      <c r="C189" s="18"/>
      <c r="D189" s="18"/>
      <c r="E189" s="18"/>
      <c r="F189" s="101"/>
    </row>
    <row r="190" spans="1:6" ht="14.25" customHeight="1">
      <c r="A190" s="18"/>
      <c r="B190" s="19"/>
      <c r="C190" s="18"/>
      <c r="D190" s="18"/>
      <c r="E190" s="18"/>
      <c r="F190" s="101"/>
    </row>
    <row r="191" spans="1:6" ht="14.25" customHeight="1">
      <c r="A191" s="18"/>
      <c r="B191" s="19"/>
      <c r="C191" s="18"/>
      <c r="D191" s="18"/>
      <c r="E191" s="18"/>
      <c r="F191" s="101"/>
    </row>
    <row r="192" spans="1:6" ht="14.25" customHeight="1">
      <c r="A192" s="18"/>
      <c r="B192" s="19"/>
      <c r="C192" s="18"/>
      <c r="D192" s="18"/>
      <c r="E192" s="18"/>
      <c r="F192" s="101"/>
    </row>
    <row r="193" spans="1:6" ht="14.25" customHeight="1">
      <c r="A193" s="18"/>
      <c r="B193" s="19"/>
      <c r="C193" s="18"/>
      <c r="D193" s="18"/>
      <c r="E193" s="18"/>
      <c r="F193" s="101"/>
    </row>
    <row r="194" spans="1:6" ht="14.25" customHeight="1">
      <c r="A194" s="18"/>
      <c r="B194" s="19"/>
      <c r="C194" s="18"/>
      <c r="D194" s="18"/>
      <c r="E194" s="18"/>
      <c r="F194" s="101"/>
    </row>
    <row r="195" spans="1:6" ht="14.25" customHeight="1">
      <c r="A195" s="18"/>
      <c r="B195" s="19"/>
      <c r="C195" s="18"/>
      <c r="D195" s="18"/>
      <c r="E195" s="18"/>
      <c r="F195" s="101"/>
    </row>
    <row r="196" spans="1:6" ht="14.25" customHeight="1">
      <c r="A196" s="18"/>
      <c r="B196" s="19"/>
      <c r="C196" s="18"/>
      <c r="D196" s="18"/>
      <c r="E196" s="18"/>
      <c r="F196" s="101"/>
    </row>
    <row r="197" spans="1:6" ht="14.25" customHeight="1">
      <c r="A197" s="18"/>
      <c r="B197" s="19"/>
      <c r="C197" s="18"/>
      <c r="D197" s="18"/>
      <c r="E197" s="18"/>
      <c r="F197" s="101"/>
    </row>
    <row r="198" spans="1:6" ht="14.25" customHeight="1">
      <c r="A198" s="18"/>
      <c r="B198" s="19"/>
      <c r="C198" s="18"/>
      <c r="D198" s="18"/>
      <c r="E198" s="18"/>
      <c r="F198" s="101"/>
    </row>
    <row r="199" spans="1:6" ht="14.25" customHeight="1">
      <c r="A199" s="18"/>
      <c r="B199" s="19"/>
      <c r="C199" s="18"/>
      <c r="D199" s="18"/>
      <c r="E199" s="18"/>
      <c r="F199" s="101"/>
    </row>
    <row r="200" spans="1:6" ht="14.25" customHeight="1">
      <c r="A200" s="18"/>
      <c r="B200" s="19"/>
      <c r="C200" s="18"/>
      <c r="D200" s="18"/>
      <c r="E200" s="18"/>
      <c r="F200" s="101"/>
    </row>
    <row r="201" spans="1:6" ht="14.25" customHeight="1">
      <c r="A201" s="18"/>
      <c r="B201" s="19"/>
      <c r="C201" s="18"/>
      <c r="D201" s="18"/>
      <c r="E201" s="18"/>
      <c r="F201" s="101"/>
    </row>
  </sheetData>
  <mergeCells count="4">
    <mergeCell ref="A45:F45"/>
    <mergeCell ref="A47:B47"/>
    <mergeCell ref="A49:B49"/>
    <mergeCell ref="D47:F47"/>
  </mergeCells>
  <phoneticPr fontId="2" type="noConversion"/>
  <printOptions horizontalCentered="1" verticalCentered="1"/>
  <pageMargins left="0.73958333333333337" right="0.25" top="0.92812499999999998" bottom="0.875" header="0.3" footer="0.3"/>
  <pageSetup paperSize="9" orientation="portrait" horizontalDpi="300" verticalDpi="300" r:id="rId1"/>
  <headerFooter alignWithMargins="0">
    <oddHeader>&amp;L&amp;"Arial,Bold"S2 Albania
Pasqyra e pozicionit financiar deri me 31 Dhjetor 2013
(Shumat ne '000 Lek)</oddHeader>
    <oddFooter xml:space="preserve">&amp;LPasqyra e Pozicionit Financiar duhet lexuar se bashku me shenimet shpjeguese ne faqet  6 deri  11  qe jane pjese perberese e ketyre pasqyrave financiare.    
</oddFooter>
  </headerFooter>
</worksheet>
</file>

<file path=xl/worksheets/sheet3.xml><?xml version="1.0" encoding="utf-8"?>
<worksheet xmlns="http://schemas.openxmlformats.org/spreadsheetml/2006/main" xmlns:r="http://schemas.openxmlformats.org/officeDocument/2006/relationships">
  <dimension ref="A1:G33"/>
  <sheetViews>
    <sheetView view="pageLayout" zoomScaleNormal="100" workbookViewId="0">
      <selection activeCell="E23" sqref="E23"/>
    </sheetView>
  </sheetViews>
  <sheetFormatPr defaultColWidth="12.85546875" defaultRowHeight="12.75"/>
  <cols>
    <col min="1" max="1" width="43.42578125" style="38" customWidth="1"/>
    <col min="2" max="2" width="9.28515625" style="37" customWidth="1"/>
    <col min="3" max="3" width="12.85546875" style="127" customWidth="1"/>
    <col min="4" max="4" width="4.7109375" style="37" customWidth="1"/>
    <col min="5" max="5" width="9.5703125" style="43" customWidth="1"/>
    <col min="6" max="6" width="14" style="127" customWidth="1"/>
    <col min="7" max="7" width="3.28515625" style="37" customWidth="1"/>
    <col min="8" max="16384" width="12.85546875" style="37"/>
  </cols>
  <sheetData>
    <row r="1" spans="1:7" ht="18" customHeight="1">
      <c r="A1" s="156"/>
      <c r="B1" s="114"/>
      <c r="D1" s="114"/>
    </row>
    <row r="2" spans="1:7" ht="15" customHeight="1"/>
    <row r="3" spans="1:7" ht="20.25" customHeight="1">
      <c r="A3" s="310"/>
      <c r="B3" s="311" t="s">
        <v>83</v>
      </c>
      <c r="C3" s="128">
        <v>2013</v>
      </c>
      <c r="D3" s="312"/>
      <c r="E3" s="313"/>
      <c r="F3" s="313"/>
    </row>
    <row r="4" spans="1:7">
      <c r="A4" s="314" t="s">
        <v>50</v>
      </c>
      <c r="B4" s="163"/>
      <c r="C4" s="315">
        <v>0</v>
      </c>
      <c r="D4" s="147"/>
      <c r="E4" s="316"/>
      <c r="F4" s="268"/>
    </row>
    <row r="5" spans="1:7">
      <c r="A5" s="314"/>
      <c r="B5" s="163"/>
      <c r="C5" s="316"/>
      <c r="D5" s="147"/>
      <c r="E5" s="316"/>
      <c r="F5" s="268"/>
    </row>
    <row r="6" spans="1:7" s="114" customFormat="1">
      <c r="A6" s="314" t="s">
        <v>51</v>
      </c>
      <c r="B6" s="317"/>
      <c r="C6" s="124"/>
      <c r="D6" s="125"/>
      <c r="E6" s="318"/>
      <c r="F6" s="268"/>
    </row>
    <row r="7" spans="1:7" s="114" customFormat="1">
      <c r="A7" s="314"/>
      <c r="B7" s="317"/>
      <c r="C7" s="124"/>
      <c r="D7" s="125"/>
      <c r="E7" s="318"/>
      <c r="F7" s="268"/>
    </row>
    <row r="8" spans="1:7">
      <c r="A8" s="319" t="s">
        <v>247</v>
      </c>
      <c r="B8" s="320">
        <v>11</v>
      </c>
      <c r="C8" s="321">
        <f>-'Shenime te Pozicionit Financiar'!D58</f>
        <v>-45.198</v>
      </c>
      <c r="D8" s="322"/>
      <c r="E8" s="323"/>
      <c r="F8" s="268"/>
      <c r="G8" s="42"/>
    </row>
    <row r="9" spans="1:7" s="270" customFormat="1" ht="14.25">
      <c r="A9" s="319" t="s">
        <v>248</v>
      </c>
      <c r="B9" s="320">
        <v>12</v>
      </c>
      <c r="C9" s="321">
        <f>-'Shenime te Pozicionit Financiar'!D70</f>
        <v>-18663.765185799999</v>
      </c>
      <c r="D9" s="322"/>
      <c r="E9" s="323"/>
      <c r="F9" s="268"/>
      <c r="G9" s="324"/>
    </row>
    <row r="10" spans="1:7" s="270" customFormat="1" ht="14.25">
      <c r="A10" s="319"/>
      <c r="B10" s="320"/>
      <c r="C10" s="321"/>
      <c r="D10" s="322"/>
      <c r="E10" s="323"/>
      <c r="F10" s="268"/>
      <c r="G10" s="324"/>
    </row>
    <row r="11" spans="1:7" s="270" customFormat="1" ht="15" thickBot="1">
      <c r="A11" s="314" t="s">
        <v>244</v>
      </c>
      <c r="B11" s="325"/>
      <c r="C11" s="326">
        <f>SUM(C8:C9)</f>
        <v>-18708.963185799999</v>
      </c>
      <c r="D11" s="327"/>
      <c r="E11" s="328"/>
      <c r="F11" s="268"/>
      <c r="G11" s="324"/>
    </row>
    <row r="12" spans="1:7" s="270" customFormat="1" ht="23.25" customHeight="1" thickTop="1">
      <c r="B12" s="325"/>
      <c r="C12" s="321"/>
      <c r="D12" s="322"/>
      <c r="E12" s="328"/>
      <c r="F12" s="329"/>
      <c r="G12" s="324"/>
    </row>
    <row r="13" spans="1:7" s="270" customFormat="1" ht="15" thickBot="1">
      <c r="A13" s="330" t="s">
        <v>52</v>
      </c>
      <c r="B13" s="325"/>
      <c r="C13" s="326">
        <f>C4+C11</f>
        <v>-18708.963185799999</v>
      </c>
      <c r="D13" s="327"/>
      <c r="E13" s="328"/>
      <c r="F13" s="329"/>
      <c r="G13" s="324"/>
    </row>
    <row r="14" spans="1:7" s="270" customFormat="1" ht="15" customHeight="1" thickTop="1">
      <c r="B14" s="325"/>
      <c r="C14" s="331"/>
      <c r="D14" s="322"/>
      <c r="E14" s="316"/>
      <c r="F14" s="268"/>
      <c r="G14" s="332"/>
    </row>
    <row r="15" spans="1:7" s="270" customFormat="1" ht="17.25" customHeight="1">
      <c r="A15" s="319" t="s">
        <v>249</v>
      </c>
      <c r="B15" s="325"/>
      <c r="C15" s="321">
        <v>0</v>
      </c>
      <c r="D15" s="322"/>
      <c r="E15" s="316"/>
      <c r="F15" s="268"/>
      <c r="G15" s="332"/>
    </row>
    <row r="16" spans="1:7" s="270" customFormat="1" ht="16.5" customHeight="1">
      <c r="A16" s="319" t="s">
        <v>250</v>
      </c>
      <c r="B16" s="325"/>
      <c r="C16" s="333">
        <f>1087.92*140.27/1000</f>
        <v>152.60253840000001</v>
      </c>
      <c r="D16" s="322"/>
      <c r="E16" s="316"/>
      <c r="F16" s="329"/>
      <c r="G16" s="332"/>
    </row>
    <row r="17" spans="1:7" s="270" customFormat="1" ht="16.5" customHeight="1">
      <c r="A17" s="319"/>
      <c r="B17" s="325"/>
      <c r="C17" s="333"/>
      <c r="D17" s="322"/>
      <c r="E17" s="316"/>
      <c r="F17" s="329"/>
      <c r="G17" s="332"/>
    </row>
    <row r="18" spans="1:7" s="270" customFormat="1" ht="18.75" customHeight="1" thickBot="1">
      <c r="A18" s="334" t="s">
        <v>53</v>
      </c>
      <c r="B18" s="317"/>
      <c r="C18" s="326">
        <f>SUM(C15:C16)</f>
        <v>152.60253840000001</v>
      </c>
      <c r="D18" s="316"/>
      <c r="E18" s="316"/>
      <c r="F18" s="268"/>
      <c r="G18" s="332"/>
    </row>
    <row r="19" spans="1:7" s="270" customFormat="1" ht="15" thickTop="1">
      <c r="A19" s="319"/>
      <c r="B19" s="6"/>
      <c r="C19" s="331"/>
      <c r="D19" s="322"/>
      <c r="E19" s="335"/>
      <c r="F19" s="268"/>
    </row>
    <row r="20" spans="1:7" s="270" customFormat="1" ht="14.25">
      <c r="A20" s="319" t="s">
        <v>251</v>
      </c>
      <c r="B20" s="317"/>
      <c r="C20" s="331"/>
      <c r="D20" s="322"/>
      <c r="E20" s="335"/>
      <c r="F20" s="268"/>
    </row>
    <row r="21" spans="1:7" s="270" customFormat="1" ht="14.25">
      <c r="A21" s="319"/>
      <c r="B21" s="317"/>
      <c r="C21" s="331"/>
      <c r="D21" s="322"/>
      <c r="E21" s="335"/>
      <c r="F21" s="268"/>
    </row>
    <row r="22" spans="1:7" s="270" customFormat="1" ht="15" thickBot="1">
      <c r="A22" s="338" t="s">
        <v>54</v>
      </c>
      <c r="B22" s="6"/>
      <c r="C22" s="326">
        <f>C18+C13</f>
        <v>-18556.360647400001</v>
      </c>
      <c r="D22" s="322"/>
      <c r="E22" s="336"/>
      <c r="F22" s="329"/>
    </row>
    <row r="23" spans="1:7" s="270" customFormat="1" ht="15" thickTop="1">
      <c r="A23" s="319"/>
      <c r="B23" s="6"/>
      <c r="C23" s="337"/>
      <c r="D23" s="322"/>
      <c r="E23" s="336"/>
      <c r="F23" s="329"/>
    </row>
    <row r="24" spans="1:7" s="270" customFormat="1" ht="14.25">
      <c r="A24" s="338" t="s">
        <v>55</v>
      </c>
      <c r="B24" s="317"/>
      <c r="C24" s="333">
        <v>0</v>
      </c>
      <c r="D24" s="322"/>
      <c r="E24" s="316"/>
      <c r="F24" s="268"/>
    </row>
    <row r="25" spans="1:7" s="270" customFormat="1" ht="14.25">
      <c r="A25" s="338"/>
      <c r="B25" s="317"/>
      <c r="C25" s="333"/>
      <c r="D25" s="322"/>
      <c r="E25" s="316"/>
      <c r="F25" s="268"/>
    </row>
    <row r="26" spans="1:7" s="270" customFormat="1" ht="14.25">
      <c r="A26" s="330" t="s">
        <v>85</v>
      </c>
      <c r="B26" s="6"/>
      <c r="C26" s="331">
        <v>0</v>
      </c>
      <c r="D26" s="322"/>
      <c r="E26" s="129"/>
      <c r="F26" s="329"/>
    </row>
    <row r="27" spans="1:7" s="270" customFormat="1" ht="14.25">
      <c r="A27" s="330"/>
      <c r="B27" s="6"/>
      <c r="C27" s="331"/>
      <c r="D27" s="322"/>
      <c r="E27" s="129"/>
      <c r="F27" s="329"/>
    </row>
    <row r="28" spans="1:7" s="324" customFormat="1" ht="14.25">
      <c r="A28" s="319" t="s">
        <v>252</v>
      </c>
      <c r="B28" s="6"/>
      <c r="C28" s="333">
        <v>0</v>
      </c>
      <c r="D28" s="322"/>
      <c r="E28" s="316"/>
      <c r="F28" s="43"/>
      <c r="G28" s="6"/>
    </row>
    <row r="29" spans="1:7" s="324" customFormat="1" ht="14.25">
      <c r="A29" s="319"/>
      <c r="B29" s="6"/>
      <c r="C29" s="333"/>
      <c r="D29" s="322"/>
      <c r="E29" s="316"/>
      <c r="F29" s="43"/>
      <c r="G29" s="6"/>
    </row>
    <row r="30" spans="1:7" ht="13.5" thickBot="1">
      <c r="A30" s="330" t="s">
        <v>208</v>
      </c>
      <c r="B30" s="6"/>
      <c r="C30" s="326">
        <f>SUM(C22:C28)</f>
        <v>-18556.360647400001</v>
      </c>
      <c r="D30" s="322"/>
      <c r="E30" s="274"/>
      <c r="F30" s="43"/>
    </row>
    <row r="31" spans="1:7" ht="13.5" thickTop="1">
      <c r="A31" s="44"/>
      <c r="F31" s="43"/>
    </row>
    <row r="32" spans="1:7">
      <c r="A32" s="44"/>
      <c r="B32" s="6"/>
      <c r="C32" s="43"/>
      <c r="D32" s="6"/>
      <c r="F32" s="43"/>
    </row>
    <row r="33" spans="1:6">
      <c r="A33" s="44"/>
      <c r="B33" s="6"/>
      <c r="C33" s="191"/>
      <c r="D33" s="6"/>
      <c r="F33" s="43"/>
    </row>
  </sheetData>
  <phoneticPr fontId="2" type="noConversion"/>
  <pageMargins left="0.7528125" right="0.25" top="0.83531250000000001" bottom="0.84562499999999996" header="0.3" footer="0.3"/>
  <pageSetup paperSize="9" scale="99" orientation="portrait" horizontalDpi="1200" verticalDpi="1200" r:id="rId1"/>
  <headerFooter alignWithMargins="0">
    <oddHeader xml:space="preserve">&amp;L&amp;"Arial,Bold"Rapiscan Systems Albania
Pasqyra e te ardhurave deri me 31 Dhjetor 2013
(Shumat ne '000 Lek)
</oddHeader>
    <oddFooter xml:space="preserve">&amp;LPasqyra e te Ardhurave duhet lexuar se bashku me shenimet shpjeguese ne faqet  6 deri  11  qe jane pjese perberese e ketyre pasqyrave financiare.    
</oddFooter>
  </headerFooter>
</worksheet>
</file>

<file path=xl/worksheets/sheet4.xml><?xml version="1.0" encoding="utf-8"?>
<worksheet xmlns="http://schemas.openxmlformats.org/spreadsheetml/2006/main" xmlns:r="http://schemas.openxmlformats.org/officeDocument/2006/relationships">
  <dimension ref="A1:F27"/>
  <sheetViews>
    <sheetView view="pageLayout" zoomScaleNormal="100" workbookViewId="0">
      <selection activeCell="B3" sqref="B3"/>
    </sheetView>
  </sheetViews>
  <sheetFormatPr defaultRowHeight="12.75"/>
  <cols>
    <col min="1" max="1" width="29.85546875" style="9" customWidth="1"/>
    <col min="2" max="4" width="20.28515625" style="9" customWidth="1"/>
    <col min="5" max="5" width="13.5703125" style="9" customWidth="1"/>
    <col min="6" max="16384" width="9.140625" style="9"/>
  </cols>
  <sheetData>
    <row r="1" spans="1:6" ht="15" customHeight="1">
      <c r="A1" s="30"/>
      <c r="B1" s="30"/>
      <c r="C1" s="31"/>
      <c r="D1" s="31"/>
      <c r="E1" s="31"/>
    </row>
    <row r="2" spans="1:6" ht="34.5" customHeight="1">
      <c r="A2" s="12"/>
      <c r="B2" s="12"/>
      <c r="C2" s="86"/>
      <c r="D2" s="86"/>
      <c r="E2" s="86"/>
      <c r="F2" s="6"/>
    </row>
    <row r="3" spans="1:6" ht="15">
      <c r="A3" s="33"/>
      <c r="B3" s="33"/>
      <c r="C3" s="14"/>
      <c r="D3" s="17"/>
      <c r="E3" s="6"/>
      <c r="F3" s="6"/>
    </row>
    <row r="4" spans="1:6" ht="15">
      <c r="A4" s="34"/>
      <c r="B4" s="34"/>
      <c r="C4" s="14"/>
      <c r="D4" s="17"/>
      <c r="E4" s="6"/>
      <c r="F4" s="6"/>
    </row>
    <row r="5" spans="1:6" ht="25.5">
      <c r="A5" s="81"/>
      <c r="B5" s="85" t="s">
        <v>246</v>
      </c>
      <c r="C5" s="85" t="s">
        <v>70</v>
      </c>
      <c r="D5" s="89" t="s">
        <v>71</v>
      </c>
      <c r="E5" s="6"/>
      <c r="F5" s="6"/>
    </row>
    <row r="6" spans="1:6">
      <c r="A6" s="81"/>
      <c r="B6" s="81"/>
      <c r="C6" s="85"/>
      <c r="D6" s="89"/>
      <c r="E6" s="6"/>
      <c r="F6" s="6"/>
    </row>
    <row r="7" spans="1:6">
      <c r="A7" s="87" t="s">
        <v>233</v>
      </c>
      <c r="B7" s="296">
        <f>1000/1000</f>
        <v>1</v>
      </c>
      <c r="C7" s="288">
        <v>0</v>
      </c>
      <c r="D7" s="288">
        <f>SUM(B7:C7)</f>
        <v>1</v>
      </c>
      <c r="E7" s="6"/>
      <c r="F7" s="6"/>
    </row>
    <row r="8" spans="1:6">
      <c r="A8" s="179" t="s">
        <v>72</v>
      </c>
      <c r="B8" s="179"/>
      <c r="C8" s="296">
        <f>'Pasqyra e te Ardhurave'!C30</f>
        <v>-18556.360647400001</v>
      </c>
      <c r="D8" s="296">
        <f>SUM(B8:C8)</f>
        <v>-18556.360647400001</v>
      </c>
      <c r="E8" s="6"/>
      <c r="F8" s="6"/>
    </row>
    <row r="9" spans="1:6">
      <c r="A9" s="180" t="s">
        <v>73</v>
      </c>
      <c r="B9" s="180"/>
      <c r="C9" s="296">
        <f>0</f>
        <v>0</v>
      </c>
      <c r="D9" s="288">
        <f>SUM(B9:C9)</f>
        <v>0</v>
      </c>
      <c r="E9" s="6"/>
      <c r="F9" s="6"/>
    </row>
    <row r="10" spans="1:6">
      <c r="D10" s="288"/>
      <c r="E10" s="6"/>
      <c r="F10" s="6"/>
    </row>
    <row r="11" spans="1:6">
      <c r="A11" s="41" t="s">
        <v>194</v>
      </c>
      <c r="B11" s="297">
        <f>SUM(B7:B9)</f>
        <v>1</v>
      </c>
      <c r="C11" s="297">
        <f>SUM(C7:C10)</f>
        <v>-18556.360647400001</v>
      </c>
      <c r="D11" s="297">
        <f>SUM(D7:D10)</f>
        <v>-18555.360647400001</v>
      </c>
      <c r="E11" s="6"/>
      <c r="F11" s="6"/>
    </row>
    <row r="12" spans="1:6" ht="14.25">
      <c r="A12" s="88"/>
      <c r="B12" s="88"/>
      <c r="C12" s="88"/>
      <c r="D12" s="88"/>
      <c r="E12" s="6"/>
      <c r="F12" s="6"/>
    </row>
    <row r="13" spans="1:6" ht="14.25">
      <c r="A13" s="88"/>
      <c r="B13" s="88"/>
      <c r="C13" s="88"/>
      <c r="D13" s="88"/>
      <c r="E13" s="6"/>
      <c r="F13" s="6"/>
    </row>
    <row r="14" spans="1:6" ht="14.25">
      <c r="A14" s="88"/>
      <c r="B14" s="88"/>
      <c r="C14" s="88"/>
      <c r="D14" s="88"/>
      <c r="E14" s="6"/>
      <c r="F14" s="6"/>
    </row>
    <row r="15" spans="1:6" ht="14.25">
      <c r="A15" s="88"/>
      <c r="B15" s="88"/>
      <c r="C15" s="88"/>
      <c r="D15" s="88"/>
      <c r="E15" s="6"/>
      <c r="F15" s="6"/>
    </row>
    <row r="16" spans="1:6" ht="14.25">
      <c r="A16" s="32"/>
      <c r="B16" s="32"/>
      <c r="C16" s="32"/>
      <c r="D16" s="32"/>
    </row>
    <row r="17" spans="1:4" ht="14.25">
      <c r="A17" s="32"/>
      <c r="B17" s="32"/>
      <c r="C17" s="32"/>
      <c r="D17" s="32"/>
    </row>
    <row r="18" spans="1:4" ht="14.25">
      <c r="A18" s="32"/>
      <c r="B18" s="32"/>
      <c r="C18" s="32"/>
      <c r="D18" s="32"/>
    </row>
    <row r="19" spans="1:4" ht="14.25">
      <c r="A19" s="32"/>
      <c r="B19" s="32"/>
      <c r="C19" s="32"/>
      <c r="D19" s="32"/>
    </row>
    <row r="20" spans="1:4" ht="14.25">
      <c r="A20" s="32"/>
      <c r="B20" s="32"/>
      <c r="C20" s="32"/>
      <c r="D20" s="32"/>
    </row>
    <row r="21" spans="1:4" ht="14.25">
      <c r="A21" s="32"/>
      <c r="B21" s="32"/>
      <c r="C21" s="32"/>
      <c r="D21" s="32"/>
    </row>
    <row r="22" spans="1:4" ht="14.25">
      <c r="A22" s="32"/>
      <c r="B22" s="32"/>
      <c r="C22" s="32"/>
      <c r="D22" s="32"/>
    </row>
    <row r="23" spans="1:4" ht="14.25">
      <c r="A23" s="32"/>
      <c r="B23" s="32"/>
      <c r="C23" s="32"/>
      <c r="D23" s="32"/>
    </row>
    <row r="24" spans="1:4" ht="14.25">
      <c r="A24" s="32"/>
      <c r="B24" s="32"/>
      <c r="C24" s="32"/>
      <c r="D24" s="32"/>
    </row>
    <row r="25" spans="1:4" ht="14.25">
      <c r="A25" s="32"/>
      <c r="B25" s="32"/>
      <c r="C25" s="32"/>
      <c r="D25" s="32"/>
    </row>
    <row r="26" spans="1:4" ht="14.25">
      <c r="A26" s="32"/>
      <c r="B26" s="32"/>
      <c r="C26" s="32"/>
      <c r="D26" s="32"/>
    </row>
    <row r="27" spans="1:4" ht="14.25">
      <c r="A27" s="32"/>
      <c r="B27" s="32"/>
      <c r="C27" s="32"/>
      <c r="D27" s="32"/>
    </row>
  </sheetData>
  <phoneticPr fontId="2" type="noConversion"/>
  <pageMargins left="0.75937500000000002" right="0.15748031496062992" top="1.078125" bottom="0.78740157480314965" header="0.51181102362204722" footer="0.51181102362204722"/>
  <pageSetup paperSize="9" scale="90" orientation="portrait" horizontalDpi="300" verticalDpi="300" r:id="rId1"/>
  <headerFooter alignWithMargins="0">
    <oddHeader>&amp;L&amp;"Arial,Bold"S2 Albania
Pasqyra e ndryshimit ne kapital deri me 31 Dhjetor 2013
(Shumat ne '000 Lek)</oddHeader>
  </headerFooter>
</worksheet>
</file>

<file path=xl/worksheets/sheet5.xml><?xml version="1.0" encoding="utf-8"?>
<worksheet xmlns="http://schemas.openxmlformats.org/spreadsheetml/2006/main" xmlns:r="http://schemas.openxmlformats.org/officeDocument/2006/relationships">
  <dimension ref="A1:G47"/>
  <sheetViews>
    <sheetView view="pageLayout" topLeftCell="A16" zoomScaleNormal="100" workbookViewId="0">
      <selection activeCell="C53" sqref="C53"/>
    </sheetView>
  </sheetViews>
  <sheetFormatPr defaultRowHeight="12.75"/>
  <cols>
    <col min="1" max="1" width="54.140625" style="38" customWidth="1"/>
    <col min="2" max="2" width="9.42578125" style="38" customWidth="1"/>
    <col min="3" max="3" width="13.7109375" style="38" customWidth="1"/>
    <col min="4" max="4" width="4.5703125" style="38" customWidth="1"/>
    <col min="5" max="5" width="13.42578125" style="6" bestFit="1" customWidth="1"/>
    <col min="6" max="16384" width="9.140625" style="37"/>
  </cols>
  <sheetData>
    <row r="1" spans="1:7" ht="15.75">
      <c r="A1" s="157"/>
      <c r="B1" s="157"/>
      <c r="C1" s="157"/>
      <c r="D1" s="157"/>
    </row>
    <row r="2" spans="1:7">
      <c r="A2" s="158"/>
      <c r="B2" s="158"/>
      <c r="C2" s="158"/>
      <c r="D2" s="158"/>
    </row>
    <row r="3" spans="1:7">
      <c r="A3" s="158"/>
      <c r="B3" s="158"/>
      <c r="C3" s="158"/>
      <c r="D3" s="158"/>
    </row>
    <row r="4" spans="1:7">
      <c r="A4" s="158"/>
      <c r="B4" s="158"/>
      <c r="C4" s="158"/>
      <c r="D4" s="158"/>
    </row>
    <row r="5" spans="1:7">
      <c r="A5" s="159"/>
      <c r="B5" s="160"/>
      <c r="C5" s="161">
        <v>2013</v>
      </c>
      <c r="D5" s="160"/>
      <c r="E5" s="162"/>
      <c r="G5" s="78"/>
    </row>
    <row r="6" spans="1:7">
      <c r="A6" s="163" t="s">
        <v>56</v>
      </c>
      <c r="B6" s="82"/>
      <c r="C6" s="82"/>
      <c r="D6" s="82"/>
      <c r="E6" s="164"/>
    </row>
    <row r="7" spans="1:7">
      <c r="A7" s="159"/>
      <c r="B7" s="82"/>
      <c r="C7" s="82"/>
      <c r="D7" s="82"/>
      <c r="E7" s="164"/>
      <c r="G7" s="163"/>
    </row>
    <row r="8" spans="1:7">
      <c r="A8" s="163" t="s">
        <v>57</v>
      </c>
      <c r="B8" s="82"/>
      <c r="C8" s="294">
        <f>'Pasqyra e te Ardhurave'!C30</f>
        <v>-18556.360647400001</v>
      </c>
      <c r="D8" s="130"/>
      <c r="E8" s="164"/>
    </row>
    <row r="9" spans="1:7">
      <c r="A9" s="165"/>
      <c r="B9" s="82"/>
      <c r="C9" s="283"/>
      <c r="D9" s="131"/>
      <c r="E9" s="164"/>
    </row>
    <row r="10" spans="1:7">
      <c r="A10" s="166" t="s">
        <v>58</v>
      </c>
      <c r="B10" s="82"/>
      <c r="C10" s="283"/>
      <c r="D10" s="131"/>
      <c r="E10" s="164"/>
    </row>
    <row r="11" spans="1:7">
      <c r="A11" s="167" t="s">
        <v>59</v>
      </c>
      <c r="B11" s="83"/>
      <c r="C11" s="284">
        <f>0</f>
        <v>0</v>
      </c>
      <c r="D11" s="131"/>
      <c r="E11" s="168"/>
      <c r="G11" s="169"/>
    </row>
    <row r="12" spans="1:7">
      <c r="A12" s="167" t="s">
        <v>60</v>
      </c>
      <c r="B12" s="83"/>
      <c r="C12" s="284">
        <v>0</v>
      </c>
      <c r="D12" s="131"/>
      <c r="E12" s="168"/>
    </row>
    <row r="13" spans="1:7">
      <c r="A13" s="170"/>
      <c r="B13" s="83"/>
      <c r="C13" s="283"/>
      <c r="D13" s="131"/>
      <c r="E13" s="168"/>
      <c r="G13" s="151"/>
    </row>
    <row r="14" spans="1:7">
      <c r="A14" s="151" t="s">
        <v>61</v>
      </c>
      <c r="B14" s="78"/>
      <c r="C14" s="295">
        <f>SUM(C8:C12)</f>
        <v>-18556.360647400001</v>
      </c>
      <c r="D14" s="132"/>
      <c r="E14" s="171"/>
    </row>
    <row r="15" spans="1:7">
      <c r="A15" s="165"/>
      <c r="B15" s="78"/>
      <c r="C15" s="285"/>
      <c r="D15" s="132"/>
      <c r="E15" s="171"/>
    </row>
    <row r="16" spans="1:7">
      <c r="A16" s="167" t="s">
        <v>89</v>
      </c>
      <c r="B16" s="84"/>
      <c r="C16" s="294">
        <f>'Pasqyra e Pozicionit Financiar'!F13-'Pasqyra e Pozicionit Financiar'!D13+'Pasqyra e Pozicionit Financiar'!F8-'Pasqyra e Pozicionit Financiar'!D8-C11</f>
        <v>-32.085000000000001</v>
      </c>
      <c r="D16" s="131"/>
      <c r="E16" s="171"/>
    </row>
    <row r="17" spans="1:7">
      <c r="A17" s="167" t="s">
        <v>62</v>
      </c>
      <c r="B17" s="84"/>
      <c r="C17" s="284">
        <v>0</v>
      </c>
      <c r="D17" s="131"/>
      <c r="E17" s="171"/>
      <c r="G17" s="169"/>
    </row>
    <row r="18" spans="1:7">
      <c r="A18" s="167" t="s">
        <v>63</v>
      </c>
      <c r="B18" s="84"/>
      <c r="C18" s="283">
        <f>'Pasqyra e Pozicionit Financiar'!D30+'Pasqyra e Pozicionit Financiar'!D31</f>
        <v>1295.9349999999999</v>
      </c>
      <c r="D18" s="131"/>
      <c r="E18" s="171"/>
    </row>
    <row r="19" spans="1:7">
      <c r="A19" s="172"/>
      <c r="B19" s="82"/>
      <c r="C19" s="283"/>
      <c r="D19" s="131"/>
      <c r="E19" s="171"/>
      <c r="G19" s="151"/>
    </row>
    <row r="20" spans="1:7">
      <c r="A20" s="151" t="s">
        <v>64</v>
      </c>
      <c r="B20" s="82"/>
      <c r="C20" s="295">
        <f>C14+C16+C17+C18</f>
        <v>-17292.510647399999</v>
      </c>
      <c r="D20" s="131"/>
      <c r="E20" s="104"/>
    </row>
    <row r="21" spans="1:7">
      <c r="A21" s="159"/>
      <c r="B21" s="82"/>
      <c r="C21" s="283"/>
      <c r="D21" s="131"/>
      <c r="E21" s="104"/>
      <c r="G21" s="169"/>
    </row>
    <row r="22" spans="1:7">
      <c r="A22" s="166" t="s">
        <v>65</v>
      </c>
      <c r="B22" s="82"/>
      <c r="C22" s="284">
        <v>0</v>
      </c>
      <c r="D22" s="131"/>
      <c r="E22" s="104"/>
    </row>
    <row r="23" spans="1:7">
      <c r="A23" s="159"/>
      <c r="B23" s="82"/>
      <c r="C23" s="284"/>
      <c r="D23" s="131"/>
      <c r="E23" s="104"/>
      <c r="G23" s="151"/>
    </row>
    <row r="24" spans="1:7">
      <c r="A24" s="151" t="s">
        <v>66</v>
      </c>
      <c r="B24" s="84"/>
      <c r="C24" s="295">
        <f>C20+C22</f>
        <v>-17292.510647399999</v>
      </c>
      <c r="D24" s="131"/>
      <c r="E24" s="104"/>
    </row>
    <row r="25" spans="1:7">
      <c r="A25" s="159"/>
      <c r="B25" s="84"/>
      <c r="C25" s="283"/>
      <c r="D25" s="131"/>
      <c r="E25" s="104"/>
      <c r="G25" s="173"/>
    </row>
    <row r="26" spans="1:7">
      <c r="A26" s="159"/>
      <c r="B26" s="84"/>
      <c r="C26" s="283"/>
      <c r="D26" s="131"/>
      <c r="E26" s="104"/>
      <c r="G26" s="173"/>
    </row>
    <row r="27" spans="1:7">
      <c r="A27" s="173" t="s">
        <v>245</v>
      </c>
      <c r="B27" s="82"/>
      <c r="C27" s="294">
        <f>-'Pasqyra e Pozicionit Financiar'!D5</f>
        <v>-1605.2443500000002</v>
      </c>
      <c r="D27" s="131"/>
      <c r="E27" s="104"/>
    </row>
    <row r="28" spans="1:7">
      <c r="A28" s="174"/>
      <c r="B28" s="82"/>
      <c r="C28" s="283"/>
      <c r="D28" s="131"/>
      <c r="E28" s="104"/>
      <c r="G28" s="151"/>
    </row>
    <row r="29" spans="1:7">
      <c r="A29" s="151" t="s">
        <v>67</v>
      </c>
      <c r="B29" s="82"/>
      <c r="C29" s="295">
        <f>SUM(C27:C28)</f>
        <v>-1605.2443500000002</v>
      </c>
      <c r="D29" s="131"/>
      <c r="E29" s="104"/>
    </row>
    <row r="30" spans="1:7">
      <c r="A30" s="159"/>
      <c r="B30" s="82"/>
      <c r="C30" s="283"/>
      <c r="D30" s="131"/>
      <c r="E30" s="104"/>
      <c r="G30" s="166"/>
    </row>
    <row r="31" spans="1:7">
      <c r="A31" s="167" t="s">
        <v>243</v>
      </c>
      <c r="B31" s="82"/>
      <c r="C31" s="283">
        <f>1000/1000</f>
        <v>1</v>
      </c>
      <c r="D31" s="131"/>
      <c r="E31" s="104"/>
      <c r="G31" s="166"/>
    </row>
    <row r="32" spans="1:7" ht="16.5" customHeight="1">
      <c r="A32" s="167" t="s">
        <v>230</v>
      </c>
      <c r="B32" s="78"/>
      <c r="C32" s="283">
        <f>'Pasqyra e Pozicionit Financiar'!D37</f>
        <v>21062.892118799999</v>
      </c>
      <c r="D32" s="131"/>
      <c r="E32" s="104"/>
    </row>
    <row r="33" spans="1:7" ht="16.5" customHeight="1">
      <c r="A33" s="37"/>
      <c r="B33" s="78"/>
      <c r="C33" s="283"/>
      <c r="D33" s="131"/>
      <c r="E33" s="104"/>
      <c r="G33" s="151"/>
    </row>
    <row r="34" spans="1:7" ht="15" customHeight="1">
      <c r="A34" s="151" t="s">
        <v>68</v>
      </c>
      <c r="B34" s="78"/>
      <c r="C34" s="286">
        <f>SUM(C31:C33)</f>
        <v>21063.892118799999</v>
      </c>
      <c r="D34" s="131"/>
      <c r="E34" s="104"/>
    </row>
    <row r="35" spans="1:7">
      <c r="A35" s="159"/>
      <c r="B35" s="78"/>
      <c r="C35" s="283"/>
      <c r="D35" s="131"/>
      <c r="E35" s="105"/>
      <c r="G35" s="151"/>
    </row>
    <row r="36" spans="1:7" ht="13.5" thickBot="1">
      <c r="A36" s="151" t="s">
        <v>69</v>
      </c>
      <c r="B36" s="78"/>
      <c r="C36" s="287">
        <f>C20+C34+C29</f>
        <v>2166.1371214000001</v>
      </c>
      <c r="D36" s="131"/>
      <c r="E36" s="105"/>
    </row>
    <row r="37" spans="1:7" ht="14.25" customHeight="1" thickTop="1">
      <c r="A37" s="159"/>
      <c r="B37" s="78"/>
      <c r="C37" s="283"/>
      <c r="D37" s="131"/>
      <c r="E37" s="105"/>
    </row>
    <row r="38" spans="1:7" ht="15.75" customHeight="1">
      <c r="A38" s="167" t="s">
        <v>229</v>
      </c>
      <c r="B38" s="82"/>
      <c r="C38" s="283">
        <v>0</v>
      </c>
      <c r="D38" s="131"/>
      <c r="E38" s="104"/>
    </row>
    <row r="39" spans="1:7" ht="15.75" customHeight="1">
      <c r="A39" s="167"/>
      <c r="B39" s="82"/>
      <c r="C39" s="283"/>
      <c r="D39" s="131"/>
      <c r="E39" s="104"/>
    </row>
    <row r="40" spans="1:7" ht="16.5" customHeight="1" thickBot="1">
      <c r="A40" s="151" t="s">
        <v>193</v>
      </c>
      <c r="B40" s="82"/>
      <c r="C40" s="287">
        <f>SUM(C36:C38)</f>
        <v>2166.1371214000001</v>
      </c>
      <c r="D40" s="131"/>
      <c r="E40" s="104"/>
    </row>
    <row r="41" spans="1:7" ht="15.75" customHeight="1" thickTop="1">
      <c r="B41" s="82"/>
      <c r="C41" s="82"/>
      <c r="D41" s="82"/>
      <c r="E41" s="104"/>
    </row>
    <row r="42" spans="1:7" ht="15.75" customHeight="1">
      <c r="B42" s="82"/>
      <c r="C42" s="308"/>
      <c r="D42" s="82"/>
      <c r="E42" s="104"/>
    </row>
    <row r="43" spans="1:7" ht="17.25" customHeight="1">
      <c r="C43" s="309"/>
      <c r="E43" s="175"/>
    </row>
    <row r="44" spans="1:7" ht="15.75" customHeight="1">
      <c r="E44" s="176"/>
    </row>
    <row r="45" spans="1:7">
      <c r="E45" s="177"/>
    </row>
    <row r="46" spans="1:7">
      <c r="E46" s="74"/>
    </row>
    <row r="47" spans="1:7">
      <c r="E47" s="178"/>
    </row>
  </sheetData>
  <phoneticPr fontId="2" type="noConversion"/>
  <pageMargins left="0.23622047244094499" right="0.15748031496063" top="1.0288541666666666" bottom="0.23622047244094499" header="0.511811023622047" footer="0.23622047244094499"/>
  <pageSetup paperSize="9" orientation="portrait" horizontalDpi="300" verticalDpi="300" r:id="rId1"/>
  <headerFooter alignWithMargins="0">
    <oddHeader>&amp;L&amp;"Arial,Bold"S2 Albania
Pasqyra e rrjedhes monetare deri me 31 Dhjetor 2013
(Shumat ne '000 Lek)</oddHeader>
  </headerFooter>
</worksheet>
</file>

<file path=xl/worksheets/sheet6.xml><?xml version="1.0" encoding="utf-8"?>
<worksheet xmlns="http://schemas.openxmlformats.org/spreadsheetml/2006/main" xmlns:r="http://schemas.openxmlformats.org/officeDocument/2006/relationships">
  <dimension ref="A1:A31"/>
  <sheetViews>
    <sheetView tabSelected="1" view="pageLayout" zoomScaleNormal="100" workbookViewId="0">
      <selection activeCell="A34" sqref="A34"/>
    </sheetView>
  </sheetViews>
  <sheetFormatPr defaultRowHeight="12.75"/>
  <cols>
    <col min="1" max="1" width="108" style="183" customWidth="1"/>
    <col min="2" max="16384" width="9.140625" style="183"/>
  </cols>
  <sheetData>
    <row r="1" spans="1:1">
      <c r="A1" s="182"/>
    </row>
    <row r="2" spans="1:1">
      <c r="A2" s="184" t="s">
        <v>74</v>
      </c>
    </row>
    <row r="3" spans="1:1" ht="19.5" customHeight="1">
      <c r="A3" s="184"/>
    </row>
    <row r="4" spans="1:1" ht="104.25" customHeight="1">
      <c r="A4" s="35" t="s">
        <v>224</v>
      </c>
    </row>
    <row r="5" spans="1:1" ht="75.75" customHeight="1">
      <c r="A5" s="184" t="s">
        <v>80</v>
      </c>
    </row>
    <row r="6" spans="1:1" ht="69" customHeight="1">
      <c r="A6" s="98" t="s">
        <v>197</v>
      </c>
    </row>
    <row r="7" spans="1:1" ht="49.5" customHeight="1">
      <c r="A7" s="98" t="s">
        <v>198</v>
      </c>
    </row>
    <row r="8" spans="1:1" ht="114.75" customHeight="1">
      <c r="A8" s="181" t="s">
        <v>75</v>
      </c>
    </row>
    <row r="9" spans="1:1" ht="49.5" customHeight="1">
      <c r="A9" s="35" t="s">
        <v>82</v>
      </c>
    </row>
    <row r="10" spans="1:1" ht="177.75" customHeight="1">
      <c r="A10" s="35" t="s">
        <v>219</v>
      </c>
    </row>
    <row r="11" spans="1:1" ht="110.25" customHeight="1">
      <c r="A11" s="298" t="s">
        <v>268</v>
      </c>
    </row>
    <row r="12" spans="1:1" ht="126.75" customHeight="1">
      <c r="A12" s="98" t="s">
        <v>199</v>
      </c>
    </row>
    <row r="13" spans="1:1" ht="87.75" customHeight="1">
      <c r="A13" s="98" t="s">
        <v>200</v>
      </c>
    </row>
    <row r="14" spans="1:1" ht="75" customHeight="1">
      <c r="A14" s="98" t="s">
        <v>76</v>
      </c>
    </row>
    <row r="15" spans="1:1" ht="57" customHeight="1">
      <c r="A15" s="35" t="s">
        <v>254</v>
      </c>
    </row>
    <row r="16" spans="1:1" ht="87.75" customHeight="1">
      <c r="A16" s="98" t="s">
        <v>209</v>
      </c>
    </row>
    <row r="17" spans="1:1" ht="78" customHeight="1">
      <c r="A17" s="35" t="s">
        <v>77</v>
      </c>
    </row>
    <row r="18" spans="1:1" ht="124.5" customHeight="1">
      <c r="A18" s="35" t="s">
        <v>210</v>
      </c>
    </row>
    <row r="19" spans="1:1" ht="51">
      <c r="A19" s="98" t="s">
        <v>78</v>
      </c>
    </row>
    <row r="20" spans="1:1" ht="102.75" customHeight="1">
      <c r="A20" s="35" t="s">
        <v>79</v>
      </c>
    </row>
    <row r="21" spans="1:1" ht="205.5" customHeight="1">
      <c r="A21" s="98" t="s">
        <v>185</v>
      </c>
    </row>
    <row r="22" spans="1:1" ht="123" customHeight="1">
      <c r="A22" s="98" t="s">
        <v>201</v>
      </c>
    </row>
    <row r="23" spans="1:1" ht="172.5" customHeight="1">
      <c r="A23" s="35" t="s">
        <v>202</v>
      </c>
    </row>
    <row r="24" spans="1:1" ht="87" customHeight="1">
      <c r="A24" s="185" t="s">
        <v>253</v>
      </c>
    </row>
    <row r="25" spans="1:1" ht="64.5" customHeight="1">
      <c r="A25" s="185" t="s">
        <v>203</v>
      </c>
    </row>
    <row r="26" spans="1:1" ht="66" customHeight="1">
      <c r="A26" s="35" t="s">
        <v>81</v>
      </c>
    </row>
    <row r="27" spans="1:1" ht="140.25" customHeight="1">
      <c r="A27" s="35" t="s">
        <v>204</v>
      </c>
    </row>
    <row r="28" spans="1:1" ht="63.75">
      <c r="A28" s="35" t="s">
        <v>205</v>
      </c>
    </row>
    <row r="29" spans="1:1" ht="90" customHeight="1">
      <c r="A29" s="35" t="s">
        <v>206</v>
      </c>
    </row>
    <row r="30" spans="1:1" ht="224.25" customHeight="1">
      <c r="A30" s="35" t="s">
        <v>255</v>
      </c>
    </row>
    <row r="31" spans="1:1" ht="64.5" customHeight="1">
      <c r="A31" s="35" t="s">
        <v>207</v>
      </c>
    </row>
  </sheetData>
  <phoneticPr fontId="2" type="noConversion"/>
  <pageMargins left="0.48749999999999999" right="0.23622047244094491" top="0.81562500000000004" bottom="0.55118110236220474" header="0.31496062992125984" footer="0.31496062992125984"/>
  <pageSetup paperSize="9" scale="90" orientation="portrait" horizontalDpi="1200" verticalDpi="1200" r:id="rId1"/>
  <headerFooter>
    <oddHeader>&amp;L&amp;"Arial,Bold"S2 Albania
Shenime te pasqyrave financiare deri me 31 Dhjetor 2013
(Shumat ne '000 Lek)</oddHeader>
  </headerFooter>
</worksheet>
</file>

<file path=xl/worksheets/sheet7.xml><?xml version="1.0" encoding="utf-8"?>
<worksheet xmlns="http://schemas.openxmlformats.org/spreadsheetml/2006/main" xmlns:r="http://schemas.openxmlformats.org/officeDocument/2006/relationships">
  <dimension ref="A3:W104"/>
  <sheetViews>
    <sheetView view="pageLayout" zoomScaleNormal="100" workbookViewId="0">
      <selection activeCell="B65" sqref="B65"/>
    </sheetView>
  </sheetViews>
  <sheetFormatPr defaultRowHeight="12.75"/>
  <cols>
    <col min="1" max="1" width="41.5703125" style="37" customWidth="1"/>
    <col min="2" max="2" width="15.85546875" style="37" customWidth="1"/>
    <col min="3" max="3" width="6.5703125" style="37" customWidth="1"/>
    <col min="4" max="4" width="15.28515625" style="37" customWidth="1"/>
    <col min="5" max="5" width="4.7109375" style="37" customWidth="1"/>
    <col min="6" max="6" width="14" style="37" customWidth="1"/>
    <col min="7" max="7" width="12.140625" style="6" customWidth="1"/>
    <col min="8" max="16384" width="9.140625" style="37"/>
  </cols>
  <sheetData>
    <row r="3" spans="1:6">
      <c r="A3" s="109"/>
      <c r="B3" s="110"/>
      <c r="F3" s="6"/>
    </row>
    <row r="4" spans="1:6" ht="15">
      <c r="A4" s="305" t="s">
        <v>234</v>
      </c>
      <c r="B4" s="107"/>
      <c r="D4" s="111">
        <v>2013</v>
      </c>
      <c r="F4" s="6"/>
    </row>
    <row r="5" spans="1:6">
      <c r="A5" s="156"/>
      <c r="B5" s="107"/>
      <c r="D5" s="115"/>
      <c r="F5" s="6"/>
    </row>
    <row r="6" spans="1:6">
      <c r="A6" s="299" t="s">
        <v>235</v>
      </c>
      <c r="B6" s="107"/>
      <c r="D6" s="115">
        <f>1157382.22/1000</f>
        <v>1157.38222</v>
      </c>
      <c r="F6" s="6"/>
    </row>
    <row r="7" spans="1:6">
      <c r="A7" s="299" t="s">
        <v>6</v>
      </c>
      <c r="B7" s="107"/>
      <c r="D7" s="304">
        <f>-4.1*140.2/1000</f>
        <v>-0.57481999999999989</v>
      </c>
      <c r="F7" s="6"/>
    </row>
    <row r="8" spans="1:6">
      <c r="A8" s="303" t="s">
        <v>7</v>
      </c>
      <c r="B8" s="118"/>
      <c r="D8" s="281">
        <f>101.86*9908.99/1000</f>
        <v>1009.3297213999999</v>
      </c>
      <c r="F8" s="6"/>
    </row>
    <row r="9" spans="1:6">
      <c r="A9" s="153"/>
      <c r="B9" s="118"/>
      <c r="D9" s="120"/>
      <c r="F9" s="6"/>
    </row>
    <row r="10" spans="1:6" ht="13.5" thickBot="1">
      <c r="A10" s="108"/>
      <c r="B10" s="108"/>
      <c r="D10" s="282">
        <f>SUM(D6:D8)</f>
        <v>2166.1371214000001</v>
      </c>
      <c r="F10" s="6"/>
    </row>
    <row r="11" spans="1:6" ht="13.5" thickTop="1">
      <c r="A11" s="108"/>
      <c r="B11" s="108"/>
      <c r="D11" s="306"/>
      <c r="F11" s="6"/>
    </row>
    <row r="12" spans="1:6">
      <c r="F12" s="6"/>
    </row>
    <row r="13" spans="1:6">
      <c r="A13" s="109"/>
      <c r="B13" s="110"/>
      <c r="F13" s="6"/>
    </row>
    <row r="14" spans="1:6" ht="15">
      <c r="A14" s="156" t="s">
        <v>236</v>
      </c>
      <c r="B14" s="107"/>
      <c r="D14" s="111">
        <v>2013</v>
      </c>
      <c r="F14" s="6"/>
    </row>
    <row r="15" spans="1:6">
      <c r="B15" s="118"/>
      <c r="D15" s="115"/>
      <c r="F15" s="6"/>
    </row>
    <row r="16" spans="1:6">
      <c r="A16" s="152" t="s">
        <v>212</v>
      </c>
      <c r="B16" s="118"/>
      <c r="D16" s="281">
        <f>32085/1000</f>
        <v>32.085000000000001</v>
      </c>
      <c r="F16" s="6"/>
    </row>
    <row r="17" spans="1:23">
      <c r="A17" s="108"/>
      <c r="B17" s="108"/>
      <c r="D17" s="120"/>
      <c r="F17" s="6"/>
    </row>
    <row r="18" spans="1:23" ht="13.5" thickBot="1">
      <c r="D18" s="282">
        <f>SUM(D16:D17)</f>
        <v>32.085000000000001</v>
      </c>
      <c r="F18" s="6"/>
    </row>
    <row r="19" spans="1:23" ht="13.5" thickTop="1">
      <c r="D19" s="306"/>
      <c r="F19" s="6"/>
    </row>
    <row r="20" spans="1:23">
      <c r="F20" s="6"/>
    </row>
    <row r="21" spans="1:23" ht="15">
      <c r="A21" s="109"/>
      <c r="B21" s="110"/>
      <c r="E21" s="111"/>
      <c r="F21" s="112"/>
      <c r="G21" s="37"/>
      <c r="H21" s="113"/>
      <c r="I21" s="113"/>
      <c r="J21" s="113"/>
      <c r="L21" s="114"/>
      <c r="M21" s="114"/>
      <c r="N21" s="114"/>
      <c r="O21" s="114"/>
      <c r="P21" s="114"/>
      <c r="Q21" s="114"/>
      <c r="R21" s="114"/>
      <c r="S21" s="114"/>
      <c r="T21" s="114"/>
      <c r="U21" s="114"/>
      <c r="V21" s="114"/>
      <c r="W21" s="114"/>
    </row>
    <row r="22" spans="1:23" ht="16.5" customHeight="1">
      <c r="A22" s="156" t="s">
        <v>237</v>
      </c>
      <c r="B22" s="107"/>
      <c r="D22" s="111">
        <v>2013</v>
      </c>
      <c r="E22" s="115"/>
      <c r="F22" s="116"/>
      <c r="G22" s="37"/>
      <c r="H22" s="117"/>
      <c r="I22" s="117"/>
      <c r="J22" s="117"/>
      <c r="L22" s="114"/>
      <c r="M22" s="114"/>
      <c r="N22" s="114"/>
      <c r="O22" s="114"/>
      <c r="P22" s="114"/>
      <c r="Q22" s="114"/>
      <c r="R22" s="114"/>
      <c r="S22" s="114"/>
      <c r="T22" s="114"/>
      <c r="U22" s="114"/>
      <c r="V22" s="114"/>
      <c r="W22" s="114"/>
    </row>
    <row r="23" spans="1:23" ht="16.5" customHeight="1">
      <c r="A23" s="156"/>
      <c r="B23" s="107"/>
      <c r="D23" s="115"/>
      <c r="E23" s="115"/>
      <c r="F23" s="116"/>
      <c r="G23" s="37"/>
      <c r="H23" s="117"/>
      <c r="I23" s="117"/>
      <c r="J23" s="117"/>
      <c r="L23" s="114"/>
      <c r="M23" s="114"/>
      <c r="N23" s="114"/>
      <c r="O23" s="114"/>
      <c r="P23" s="114"/>
      <c r="Q23" s="114"/>
      <c r="R23" s="114"/>
      <c r="S23" s="114"/>
      <c r="T23" s="114"/>
      <c r="U23" s="114"/>
      <c r="V23" s="114"/>
      <c r="W23" s="114"/>
    </row>
    <row r="24" spans="1:23" ht="16.5" customHeight="1">
      <c r="A24" s="152" t="s">
        <v>238</v>
      </c>
      <c r="B24" s="118"/>
      <c r="D24" s="281">
        <f>((2800*7*30)+(2800*7*31))/1000</f>
        <v>1195.5999999999999</v>
      </c>
      <c r="E24" s="115"/>
      <c r="F24" s="116"/>
      <c r="G24" s="37"/>
      <c r="H24" s="117"/>
      <c r="I24" s="117"/>
      <c r="J24" s="117"/>
      <c r="L24" s="114"/>
      <c r="M24" s="114"/>
      <c r="N24" s="114"/>
      <c r="O24" s="114"/>
      <c r="P24" s="114"/>
      <c r="Q24" s="114"/>
      <c r="R24" s="114"/>
      <c r="S24" s="114"/>
      <c r="T24" s="114"/>
      <c r="U24" s="114"/>
      <c r="V24" s="114"/>
      <c r="W24" s="114"/>
    </row>
    <row r="25" spans="1:23" ht="16.5" customHeight="1">
      <c r="A25" s="153"/>
      <c r="B25" s="118"/>
      <c r="D25" s="120"/>
      <c r="E25" s="115"/>
      <c r="F25" s="116"/>
      <c r="G25" s="37"/>
      <c r="H25" s="117"/>
      <c r="I25" s="117"/>
      <c r="J25" s="117"/>
      <c r="L25" s="114"/>
      <c r="M25" s="114"/>
      <c r="N25" s="114"/>
      <c r="O25" s="114"/>
      <c r="P25" s="114"/>
      <c r="Q25" s="114"/>
      <c r="R25" s="114"/>
      <c r="S25" s="114"/>
      <c r="T25" s="114"/>
      <c r="U25" s="114"/>
      <c r="V25" s="114"/>
      <c r="W25" s="114"/>
    </row>
    <row r="26" spans="1:23" ht="13.5" thickBot="1">
      <c r="A26" s="108"/>
      <c r="B26" s="108"/>
      <c r="D26" s="282">
        <f>SUM(D24:D25)</f>
        <v>1195.5999999999999</v>
      </c>
      <c r="E26" s="119"/>
      <c r="F26" s="272"/>
      <c r="G26" s="291"/>
      <c r="H26" s="117"/>
      <c r="I26" s="117"/>
      <c r="J26" s="117"/>
      <c r="L26" s="114"/>
      <c r="M26" s="114"/>
      <c r="N26" s="114"/>
      <c r="O26" s="114"/>
      <c r="P26" s="114"/>
      <c r="Q26" s="114"/>
      <c r="R26" s="114"/>
      <c r="S26" s="114"/>
      <c r="T26" s="114"/>
      <c r="U26" s="114"/>
      <c r="V26" s="114"/>
      <c r="W26" s="114"/>
    </row>
    <row r="27" spans="1:23" ht="13.5" thickTop="1">
      <c r="A27" s="108"/>
      <c r="B27" s="108"/>
      <c r="D27" s="306"/>
      <c r="E27" s="119"/>
      <c r="F27" s="272"/>
      <c r="G27" s="291"/>
      <c r="H27" s="117"/>
      <c r="I27" s="117"/>
      <c r="J27" s="117"/>
      <c r="L27" s="114"/>
      <c r="M27" s="114"/>
      <c r="N27" s="114"/>
      <c r="O27" s="114"/>
      <c r="P27" s="114"/>
      <c r="Q27" s="114"/>
      <c r="R27" s="114"/>
      <c r="S27" s="114"/>
      <c r="T27" s="114"/>
      <c r="U27" s="114"/>
      <c r="V27" s="114"/>
      <c r="W27" s="114"/>
    </row>
    <row r="28" spans="1:23">
      <c r="E28" s="119"/>
      <c r="F28" s="272"/>
      <c r="G28" s="37"/>
      <c r="H28" s="117"/>
      <c r="I28" s="117"/>
      <c r="J28" s="117"/>
      <c r="K28" s="121"/>
      <c r="L28" s="114"/>
      <c r="M28" s="114"/>
      <c r="N28" s="114"/>
      <c r="O28" s="114"/>
      <c r="P28" s="114"/>
      <c r="Q28" s="114"/>
      <c r="R28" s="114"/>
      <c r="S28" s="114"/>
      <c r="T28" s="114"/>
      <c r="U28" s="114"/>
      <c r="V28" s="114"/>
      <c r="W28" s="114"/>
    </row>
    <row r="29" spans="1:23">
      <c r="E29" s="119"/>
      <c r="F29" s="272"/>
      <c r="G29" s="37"/>
      <c r="H29" s="117"/>
      <c r="I29" s="117"/>
      <c r="J29" s="117"/>
      <c r="K29" s="121"/>
      <c r="L29" s="114"/>
      <c r="M29" s="114"/>
      <c r="N29" s="114"/>
      <c r="O29" s="114"/>
      <c r="P29" s="114"/>
      <c r="Q29" s="114"/>
      <c r="R29" s="114"/>
      <c r="S29" s="114"/>
      <c r="T29" s="114"/>
      <c r="U29" s="114"/>
      <c r="V29" s="114"/>
      <c r="W29" s="114"/>
    </row>
    <row r="30" spans="1:23" ht="15">
      <c r="A30" s="156" t="s">
        <v>241</v>
      </c>
      <c r="D30" s="111">
        <v>2013</v>
      </c>
      <c r="F30" s="6"/>
    </row>
    <row r="31" spans="1:23">
      <c r="D31" s="115"/>
      <c r="F31" s="6"/>
    </row>
    <row r="32" spans="1:23">
      <c r="A32" s="37" t="s">
        <v>217</v>
      </c>
      <c r="D32" s="281">
        <f>6138/1000</f>
        <v>6.1379999999999999</v>
      </c>
      <c r="F32" s="6"/>
    </row>
    <row r="33" spans="1:6">
      <c r="A33" s="37" t="s">
        <v>218</v>
      </c>
      <c r="D33" s="281">
        <f>94197/1000</f>
        <v>94.197000000000003</v>
      </c>
      <c r="F33" s="6"/>
    </row>
    <row r="34" spans="1:6">
      <c r="D34" s="120"/>
      <c r="F34" s="6"/>
    </row>
    <row r="35" spans="1:6" ht="13.5" thickBot="1">
      <c r="D35" s="282">
        <f>SUM(D32:D33)</f>
        <v>100.33500000000001</v>
      </c>
      <c r="F35" s="6"/>
    </row>
    <row r="36" spans="1:6" ht="13.5" thickTop="1">
      <c r="D36" s="306"/>
      <c r="F36" s="6"/>
    </row>
    <row r="37" spans="1:6">
      <c r="D37" s="306"/>
      <c r="F37" s="6"/>
    </row>
    <row r="38" spans="1:6">
      <c r="F38" s="6"/>
    </row>
    <row r="39" spans="1:6" ht="15">
      <c r="A39" s="156" t="s">
        <v>242</v>
      </c>
      <c r="D39" s="111">
        <v>2013</v>
      </c>
      <c r="F39" s="6"/>
    </row>
    <row r="40" spans="1:6">
      <c r="D40" s="115"/>
      <c r="F40" s="6"/>
    </row>
    <row r="41" spans="1:6">
      <c r="A41" s="37" t="s">
        <v>239</v>
      </c>
      <c r="D41" s="281">
        <v>2166.1371214000001</v>
      </c>
      <c r="F41" s="6"/>
    </row>
    <row r="42" spans="1:6">
      <c r="A42" s="37" t="s">
        <v>240</v>
      </c>
      <c r="D42" s="281">
        <v>18896.754997399999</v>
      </c>
      <c r="F42" s="6"/>
    </row>
    <row r="43" spans="1:6">
      <c r="D43" s="120"/>
      <c r="F43" s="6"/>
    </row>
    <row r="44" spans="1:6" ht="13.5" thickBot="1">
      <c r="D44" s="282">
        <f>SUM(D41:D42)</f>
        <v>21062.892118799999</v>
      </c>
      <c r="F44" s="6"/>
    </row>
    <row r="45" spans="1:6" ht="13.5" thickTop="1">
      <c r="D45" s="306"/>
      <c r="F45" s="6"/>
    </row>
    <row r="46" spans="1:6">
      <c r="D46" s="306"/>
      <c r="F46" s="6"/>
    </row>
    <row r="47" spans="1:6">
      <c r="D47" s="306"/>
      <c r="F47" s="6"/>
    </row>
    <row r="48" spans="1:6">
      <c r="D48" s="306"/>
      <c r="F48" s="6"/>
    </row>
    <row r="49" spans="1:21">
      <c r="D49" s="306"/>
      <c r="F49" s="6"/>
    </row>
    <row r="50" spans="1:21">
      <c r="F50" s="6"/>
    </row>
    <row r="51" spans="1:21" s="6" customFormat="1" ht="15">
      <c r="A51" s="292"/>
      <c r="B51" s="154"/>
      <c r="C51" s="155"/>
      <c r="D51" s="112"/>
      <c r="E51" s="112"/>
      <c r="F51" s="112"/>
      <c r="G51" s="102"/>
      <c r="J51" s="273"/>
      <c r="K51" s="273"/>
      <c r="L51" s="273"/>
      <c r="M51" s="273"/>
      <c r="N51" s="273"/>
      <c r="O51" s="273"/>
      <c r="P51" s="273"/>
      <c r="Q51" s="273"/>
      <c r="R51" s="273"/>
      <c r="S51" s="273"/>
      <c r="T51" s="273"/>
      <c r="U51" s="273"/>
    </row>
    <row r="52" spans="1:21" s="6" customFormat="1" ht="15">
      <c r="A52" s="156" t="s">
        <v>259</v>
      </c>
      <c r="B52" s="107"/>
      <c r="C52" s="37"/>
      <c r="D52" s="111">
        <v>2013</v>
      </c>
      <c r="E52" s="42"/>
      <c r="F52" s="272"/>
      <c r="G52" s="75"/>
      <c r="J52" s="273"/>
      <c r="K52" s="273"/>
      <c r="L52" s="273"/>
      <c r="M52" s="273"/>
      <c r="N52" s="273"/>
      <c r="O52" s="273"/>
      <c r="P52" s="273"/>
      <c r="Q52" s="273"/>
      <c r="R52" s="273"/>
      <c r="S52" s="273"/>
      <c r="T52" s="273"/>
      <c r="U52" s="273"/>
    </row>
    <row r="53" spans="1:21" s="6" customFormat="1">
      <c r="B53" s="118"/>
      <c r="C53" s="37"/>
      <c r="E53" s="42"/>
      <c r="F53" s="75"/>
      <c r="G53" s="75"/>
      <c r="J53" s="273"/>
      <c r="K53" s="273"/>
      <c r="L53" s="273"/>
      <c r="M53" s="273"/>
      <c r="N53" s="273"/>
      <c r="O53" s="273"/>
      <c r="P53" s="273"/>
      <c r="Q53" s="273"/>
      <c r="R53" s="273"/>
      <c r="S53" s="273"/>
      <c r="T53" s="273"/>
      <c r="U53" s="273"/>
    </row>
    <row r="54" spans="1:21" s="6" customFormat="1">
      <c r="A54" s="152" t="s">
        <v>216</v>
      </c>
      <c r="B54" s="118"/>
      <c r="C54" s="37"/>
      <c r="D54" s="115"/>
      <c r="E54" s="42"/>
      <c r="F54" s="272"/>
      <c r="G54" s="39"/>
      <c r="J54" s="273"/>
      <c r="K54" s="273"/>
      <c r="L54" s="273"/>
      <c r="M54" s="273"/>
      <c r="N54" s="273"/>
      <c r="O54" s="273"/>
      <c r="P54" s="273"/>
      <c r="Q54" s="273"/>
      <c r="R54" s="273"/>
      <c r="S54" s="273"/>
      <c r="T54" s="273"/>
      <c r="U54" s="273"/>
    </row>
    <row r="55" spans="1:21" s="6" customFormat="1">
      <c r="A55" s="153" t="s">
        <v>217</v>
      </c>
      <c r="B55" s="108"/>
      <c r="C55" s="37"/>
      <c r="D55" s="281">
        <v>0</v>
      </c>
      <c r="E55" s="42"/>
      <c r="F55" s="75"/>
      <c r="G55" s="39"/>
      <c r="J55" s="273"/>
      <c r="K55" s="273"/>
      <c r="L55" s="273"/>
      <c r="M55" s="273"/>
      <c r="N55" s="273"/>
      <c r="O55" s="273"/>
      <c r="P55" s="273"/>
      <c r="Q55" s="273"/>
      <c r="R55" s="273"/>
      <c r="S55" s="273"/>
      <c r="T55" s="273"/>
      <c r="U55" s="273"/>
    </row>
    <row r="56" spans="1:21" s="6" customFormat="1">
      <c r="A56" s="56"/>
      <c r="B56" s="56"/>
      <c r="C56" s="75"/>
      <c r="D56" s="281">
        <f>(18144+27054)/1000</f>
        <v>45.198</v>
      </c>
      <c r="E56" s="75"/>
      <c r="F56" s="75"/>
    </row>
    <row r="57" spans="1:21" s="6" customFormat="1">
      <c r="A57" s="56"/>
      <c r="B57" s="56"/>
      <c r="C57" s="75"/>
      <c r="D57" s="281"/>
      <c r="E57" s="75"/>
      <c r="F57" s="75"/>
    </row>
    <row r="58" spans="1:21" ht="13.5" thickBot="1">
      <c r="A58" s="273"/>
      <c r="B58" s="273"/>
      <c r="C58" s="273"/>
      <c r="D58" s="282">
        <f>SUM(D55:D56)</f>
        <v>45.198</v>
      </c>
      <c r="E58" s="273"/>
      <c r="F58" s="273"/>
      <c r="G58" s="37"/>
    </row>
    <row r="59" spans="1:21" ht="13.5" thickTop="1">
      <c r="A59" s="273"/>
      <c r="B59" s="273"/>
      <c r="C59" s="273"/>
      <c r="D59" s="306"/>
      <c r="E59" s="273"/>
      <c r="F59" s="273"/>
      <c r="G59" s="37"/>
    </row>
    <row r="60" spans="1:21">
      <c r="A60" s="273"/>
      <c r="B60" s="273"/>
      <c r="C60" s="273"/>
      <c r="D60" s="306"/>
      <c r="E60" s="273"/>
      <c r="F60" s="273"/>
      <c r="G60" s="37"/>
    </row>
    <row r="61" spans="1:21">
      <c r="A61" s="109"/>
      <c r="B61" s="110"/>
      <c r="E61" s="75"/>
      <c r="F61" s="75"/>
      <c r="G61" s="37"/>
    </row>
    <row r="62" spans="1:21" ht="15">
      <c r="A62" s="156" t="s">
        <v>260</v>
      </c>
      <c r="B62" s="107"/>
      <c r="D62" s="111">
        <v>2013</v>
      </c>
      <c r="E62" s="75"/>
      <c r="F62" s="75"/>
      <c r="G62" s="37"/>
    </row>
    <row r="63" spans="1:21">
      <c r="A63" s="156"/>
      <c r="B63" s="107"/>
      <c r="D63" s="115"/>
      <c r="E63" s="75"/>
      <c r="F63" s="75"/>
      <c r="G63" s="37"/>
    </row>
    <row r="64" spans="1:21">
      <c r="A64" s="299" t="s">
        <v>226</v>
      </c>
      <c r="B64" s="107"/>
      <c r="D64" s="115">
        <f>2018800/1000</f>
        <v>2018.8</v>
      </c>
      <c r="E64" s="75"/>
      <c r="F64" s="75"/>
      <c r="G64" s="37"/>
    </row>
    <row r="65" spans="1:10">
      <c r="A65" s="299" t="s">
        <v>228</v>
      </c>
      <c r="B65" s="107"/>
      <c r="D65" s="115">
        <f>(58800+17317.9+2959.78+2886.06+4585.54+6550.76)*140.27/1000</f>
        <v>13059.142610799998</v>
      </c>
      <c r="E65" s="75"/>
      <c r="F65" s="75"/>
      <c r="G65" s="37"/>
    </row>
    <row r="66" spans="1:10">
      <c r="A66" s="299" t="s">
        <v>227</v>
      </c>
      <c r="B66" s="107"/>
      <c r="D66" s="115">
        <f>(23979.35+96.38+121.59+575.18)*140.27/1000</f>
        <v>3474.8385750000002</v>
      </c>
      <c r="E66" s="75"/>
      <c r="F66" s="75"/>
      <c r="G66" s="37"/>
    </row>
    <row r="67" spans="1:10">
      <c r="A67" s="152" t="s">
        <v>218</v>
      </c>
      <c r="B67" s="118"/>
      <c r="D67" s="281">
        <f>94197/1000</f>
        <v>94.197000000000003</v>
      </c>
      <c r="E67" s="76"/>
      <c r="F67" s="76"/>
      <c r="G67" s="37"/>
    </row>
    <row r="68" spans="1:10">
      <c r="A68" s="153" t="s">
        <v>225</v>
      </c>
      <c r="B68" s="118"/>
      <c r="D68" s="281">
        <f>16787/1000</f>
        <v>16.786999999999999</v>
      </c>
      <c r="E68" s="39"/>
      <c r="F68" s="39"/>
      <c r="G68" s="37"/>
    </row>
    <row r="69" spans="1:10">
      <c r="A69" s="153"/>
      <c r="B69" s="118"/>
      <c r="D69" s="281"/>
      <c r="E69" s="39"/>
      <c r="F69" s="39"/>
      <c r="G69" s="37"/>
    </row>
    <row r="70" spans="1:10" ht="13.5" thickBot="1">
      <c r="A70" s="108"/>
      <c r="B70" s="108"/>
      <c r="D70" s="282">
        <f>SUM(D64:D68)</f>
        <v>18663.765185799999</v>
      </c>
      <c r="E70" s="39"/>
      <c r="F70" s="39"/>
      <c r="G70" s="37"/>
    </row>
    <row r="71" spans="1:10" ht="13.5" thickTop="1">
      <c r="A71" s="36"/>
      <c r="B71" s="36"/>
      <c r="C71" s="40"/>
      <c r="D71" s="40"/>
      <c r="E71" s="40"/>
      <c r="F71" s="36"/>
      <c r="G71" s="37"/>
    </row>
    <row r="72" spans="1:10">
      <c r="A72" s="36"/>
      <c r="B72" s="36"/>
      <c r="C72" s="40"/>
      <c r="D72" s="40"/>
      <c r="E72" s="40"/>
      <c r="F72" s="36"/>
      <c r="G72" s="37"/>
    </row>
    <row r="73" spans="1:10">
      <c r="A73" s="56"/>
      <c r="B73" s="56"/>
      <c r="C73" s="49"/>
      <c r="D73" s="49"/>
      <c r="E73" s="40"/>
      <c r="F73" s="45"/>
      <c r="G73" s="37"/>
    </row>
    <row r="74" spans="1:10" ht="15">
      <c r="A74" s="156" t="s">
        <v>262</v>
      </c>
      <c r="B74" s="44"/>
      <c r="D74" s="111">
        <v>2013</v>
      </c>
      <c r="E74" s="40"/>
      <c r="F74" s="45"/>
    </row>
    <row r="75" spans="1:10" ht="15">
      <c r="A75" s="339"/>
      <c r="B75" s="44"/>
      <c r="D75" s="111"/>
      <c r="E75" s="40"/>
      <c r="F75" s="45"/>
    </row>
    <row r="76" spans="1:10">
      <c r="A76" s="339" t="s">
        <v>256</v>
      </c>
      <c r="B76" s="44"/>
      <c r="D76" s="340">
        <f>'Pasqyra e te Ardhurave'!C30</f>
        <v>-18556.360647400001</v>
      </c>
      <c r="E76" s="40"/>
      <c r="F76" s="45"/>
    </row>
    <row r="77" spans="1:10">
      <c r="A77" s="339" t="s">
        <v>257</v>
      </c>
      <c r="B77" s="63"/>
      <c r="D77" s="344">
        <f>D67+18.144</f>
        <v>112.34100000000001</v>
      </c>
      <c r="E77" s="40"/>
      <c r="F77" s="45"/>
    </row>
    <row r="78" spans="1:10">
      <c r="A78" s="339" t="s">
        <v>261</v>
      </c>
      <c r="B78" s="63"/>
      <c r="D78" s="281">
        <v>0</v>
      </c>
      <c r="E78" s="40"/>
      <c r="F78" s="45"/>
    </row>
    <row r="79" spans="1:10" ht="13.5" thickBot="1">
      <c r="A79" s="339"/>
      <c r="B79" s="63"/>
      <c r="D79" s="38"/>
      <c r="E79" s="40"/>
      <c r="F79" s="45"/>
    </row>
    <row r="80" spans="1:10" ht="13.5" thickBot="1">
      <c r="A80" s="345" t="s">
        <v>258</v>
      </c>
      <c r="B80" s="78"/>
      <c r="D80" s="341">
        <f>D76+D77</f>
        <v>-18444.0196474</v>
      </c>
      <c r="E80" s="40"/>
      <c r="F80" s="63"/>
      <c r="G80" s="44"/>
      <c r="H80" s="38"/>
      <c r="I80" s="38"/>
      <c r="J80" s="38"/>
    </row>
    <row r="81" spans="1:10" ht="13.5" thickTop="1">
      <c r="A81" s="339"/>
      <c r="B81" s="78"/>
      <c r="D81" s="342"/>
      <c r="E81" s="40"/>
      <c r="F81" s="63"/>
      <c r="G81" s="44"/>
      <c r="H81" s="38"/>
      <c r="I81" s="38"/>
      <c r="J81" s="38"/>
    </row>
    <row r="82" spans="1:10">
      <c r="A82" s="360"/>
      <c r="B82" s="360"/>
      <c r="C82" s="360"/>
      <c r="D82" s="343"/>
      <c r="E82" s="40"/>
      <c r="F82" s="63"/>
      <c r="G82" s="44"/>
      <c r="H82" s="38"/>
      <c r="I82" s="38"/>
      <c r="J82" s="38"/>
    </row>
    <row r="83" spans="1:10">
      <c r="A83" s="44"/>
      <c r="B83" s="44"/>
      <c r="C83" s="76"/>
      <c r="D83" s="76"/>
      <c r="E83" s="76"/>
      <c r="F83" s="75"/>
      <c r="G83" s="44"/>
      <c r="H83" s="38"/>
      <c r="I83" s="38"/>
      <c r="J83" s="38"/>
    </row>
    <row r="84" spans="1:10">
      <c r="A84" s="38"/>
      <c r="B84" s="38"/>
      <c r="C84" s="75"/>
      <c r="D84" s="75"/>
      <c r="E84" s="75"/>
      <c r="F84" s="76"/>
      <c r="G84" s="44"/>
      <c r="H84" s="38"/>
      <c r="I84" s="38"/>
      <c r="J84" s="38"/>
    </row>
    <row r="85" spans="1:10">
      <c r="C85" s="76"/>
      <c r="D85" s="76"/>
      <c r="E85" s="76"/>
      <c r="F85" s="76"/>
    </row>
    <row r="86" spans="1:10">
      <c r="C86" s="76"/>
      <c r="D86" s="76"/>
      <c r="E86" s="76"/>
      <c r="F86" s="76"/>
    </row>
    <row r="87" spans="1:10">
      <c r="C87" s="75"/>
      <c r="D87" s="75"/>
      <c r="E87" s="75"/>
      <c r="F87" s="75"/>
    </row>
    <row r="88" spans="1:10">
      <c r="C88" s="76"/>
      <c r="D88" s="76"/>
      <c r="E88" s="76"/>
      <c r="F88" s="76"/>
    </row>
    <row r="89" spans="1:10">
      <c r="C89" s="39"/>
      <c r="D89" s="39"/>
      <c r="E89" s="39"/>
      <c r="F89" s="39"/>
    </row>
    <row r="90" spans="1:10">
      <c r="C90" s="6"/>
      <c r="D90" s="6"/>
      <c r="E90" s="6"/>
      <c r="F90" s="6"/>
    </row>
    <row r="91" spans="1:10">
      <c r="C91" s="6"/>
      <c r="D91" s="6"/>
      <c r="E91" s="6"/>
      <c r="F91" s="6"/>
    </row>
    <row r="92" spans="1:10">
      <c r="C92" s="63"/>
      <c r="D92" s="190"/>
      <c r="E92" s="190"/>
      <c r="F92" s="63"/>
    </row>
    <row r="93" spans="1:10">
      <c r="C93" s="63"/>
      <c r="D93" s="190"/>
      <c r="E93" s="190"/>
      <c r="F93" s="63"/>
    </row>
    <row r="94" spans="1:10">
      <c r="C94" s="76"/>
      <c r="D94" s="76"/>
      <c r="E94" s="76"/>
      <c r="F94" s="75"/>
      <c r="G94" s="37"/>
    </row>
    <row r="95" spans="1:10">
      <c r="C95" s="75"/>
      <c r="D95" s="75"/>
      <c r="E95" s="75"/>
      <c r="F95" s="76"/>
      <c r="G95" s="37"/>
    </row>
    <row r="96" spans="1:10">
      <c r="C96" s="76"/>
      <c r="D96" s="76"/>
      <c r="E96" s="76"/>
      <c r="F96" s="76"/>
      <c r="G96" s="37"/>
    </row>
    <row r="97" spans="3:7">
      <c r="C97" s="76"/>
      <c r="D97" s="76"/>
      <c r="E97" s="76"/>
      <c r="F97" s="76"/>
      <c r="G97" s="37"/>
    </row>
    <row r="98" spans="3:7">
      <c r="C98" s="75"/>
      <c r="D98" s="75"/>
      <c r="E98" s="75"/>
      <c r="F98" s="75"/>
      <c r="G98" s="37"/>
    </row>
    <row r="99" spans="3:7">
      <c r="C99" s="76"/>
      <c r="D99" s="76"/>
      <c r="E99" s="76"/>
      <c r="F99" s="76"/>
      <c r="G99" s="37"/>
    </row>
    <row r="100" spans="3:7">
      <c r="C100" s="39"/>
      <c r="D100" s="39"/>
      <c r="E100" s="39"/>
      <c r="F100" s="39"/>
      <c r="G100" s="37"/>
    </row>
    <row r="101" spans="3:7">
      <c r="C101" s="6"/>
      <c r="D101" s="6"/>
      <c r="E101" s="6"/>
      <c r="F101" s="6"/>
      <c r="G101" s="37"/>
    </row>
    <row r="102" spans="3:7">
      <c r="C102" s="6"/>
      <c r="D102" s="6"/>
      <c r="E102" s="6"/>
      <c r="F102" s="6"/>
      <c r="G102" s="37"/>
    </row>
    <row r="103" spans="3:7">
      <c r="C103" s="6"/>
      <c r="D103" s="6"/>
      <c r="E103" s="6"/>
      <c r="F103" s="6"/>
      <c r="G103" s="37"/>
    </row>
    <row r="104" spans="3:7">
      <c r="C104" s="6"/>
      <c r="D104" s="6"/>
      <c r="E104" s="6"/>
      <c r="F104" s="6"/>
      <c r="G104" s="37"/>
    </row>
  </sheetData>
  <mergeCells count="1">
    <mergeCell ref="A82:C82"/>
  </mergeCells>
  <phoneticPr fontId="2" type="noConversion"/>
  <pageMargins left="0.23622047244094491" right="0.24374999999999999" top="1.096875" bottom="0.78740157480314965" header="0.51181102362204722" footer="0.51181102362204722"/>
  <pageSetup paperSize="9" orientation="portrait" horizontalDpi="300" verticalDpi="300" r:id="rId1"/>
  <headerFooter alignWithMargins="0">
    <oddHeader>&amp;L&amp;"Arial,Bold"S2 Albania
Shenime te pasqyrave financiare deri me 31 Dhjetor 2013
(Shumat ne '000 Lek)</oddHeader>
  </headerFooter>
  <rowBreaks count="1" manualBreakCount="1">
    <brk id="48" max="5" man="1"/>
  </rowBreaks>
</worksheet>
</file>

<file path=xl/worksheets/sheet8.xml><?xml version="1.0" encoding="utf-8"?>
<worksheet xmlns="http://schemas.openxmlformats.org/spreadsheetml/2006/main" xmlns:r="http://schemas.openxmlformats.org/officeDocument/2006/relationships">
  <dimension ref="A1:N47"/>
  <sheetViews>
    <sheetView showGridLines="0" view="pageLayout" zoomScaleNormal="130" workbookViewId="0">
      <selection activeCell="C7" sqref="C7:C8"/>
    </sheetView>
  </sheetViews>
  <sheetFormatPr defaultRowHeight="12.75"/>
  <cols>
    <col min="1" max="1" width="5.140625" style="192" customWidth="1"/>
    <col min="2" max="2" width="21.140625" style="192" customWidth="1"/>
    <col min="3" max="3" width="9.42578125" style="192" customWidth="1"/>
    <col min="4" max="4" width="11.5703125" style="192" customWidth="1"/>
    <col min="5" max="5" width="11" style="192" customWidth="1"/>
    <col min="6" max="6" width="12" style="192" customWidth="1"/>
    <col min="7" max="7" width="13.42578125" style="192" customWidth="1"/>
    <col min="8" max="8" width="9.140625" style="192"/>
    <col min="9" max="10" width="10.140625" style="192" bestFit="1" customWidth="1"/>
    <col min="11" max="12" width="9.140625" style="192"/>
    <col min="13" max="13" width="12.28515625" style="192" customWidth="1"/>
    <col min="14" max="16384" width="9.140625" style="192"/>
  </cols>
  <sheetData>
    <row r="1" spans="1:9">
      <c r="A1" s="194"/>
      <c r="B1" s="223" t="s">
        <v>215</v>
      </c>
      <c r="C1" s="194"/>
      <c r="D1" s="194"/>
      <c r="E1" s="194"/>
      <c r="F1" s="194"/>
      <c r="G1" s="194"/>
    </row>
    <row r="2" spans="1:9">
      <c r="A2" s="194"/>
      <c r="B2" s="222" t="s">
        <v>263</v>
      </c>
      <c r="C2" s="194"/>
      <c r="D2" s="194"/>
      <c r="E2" s="194"/>
      <c r="F2" s="194"/>
      <c r="G2" s="194"/>
    </row>
    <row r="3" spans="1:9">
      <c r="A3" s="194"/>
      <c r="B3" s="221" t="s">
        <v>214</v>
      </c>
      <c r="C3" s="194"/>
      <c r="D3" s="194"/>
      <c r="E3" s="194"/>
      <c r="F3" s="194"/>
      <c r="G3" s="194"/>
    </row>
    <row r="4" spans="1:9">
      <c r="A4" s="194"/>
      <c r="B4" s="221"/>
      <c r="C4" s="194"/>
      <c r="D4" s="194"/>
      <c r="E4" s="194"/>
      <c r="F4" s="194"/>
      <c r="G4" s="194"/>
    </row>
    <row r="5" spans="1:9">
      <c r="A5" s="194"/>
      <c r="B5" s="363" t="s">
        <v>108</v>
      </c>
      <c r="C5" s="363"/>
      <c r="D5" s="363"/>
      <c r="E5" s="363"/>
      <c r="F5" s="363"/>
      <c r="G5" s="363"/>
    </row>
    <row r="6" spans="1:9">
      <c r="A6" s="194"/>
      <c r="B6" s="194"/>
      <c r="C6" s="194"/>
      <c r="D6" s="194"/>
      <c r="E6" s="194"/>
      <c r="F6" s="194"/>
      <c r="G6" s="194"/>
    </row>
    <row r="7" spans="1:9">
      <c r="A7" s="364" t="s">
        <v>103</v>
      </c>
      <c r="B7" s="364" t="s">
        <v>102</v>
      </c>
      <c r="C7" s="364" t="s">
        <v>101</v>
      </c>
      <c r="D7" s="213" t="s">
        <v>98</v>
      </c>
      <c r="E7" s="364" t="s">
        <v>100</v>
      </c>
      <c r="F7" s="364" t="s">
        <v>99</v>
      </c>
      <c r="G7" s="213" t="s">
        <v>98</v>
      </c>
    </row>
    <row r="8" spans="1:9">
      <c r="A8" s="365"/>
      <c r="B8" s="365"/>
      <c r="C8" s="365"/>
      <c r="D8" s="212">
        <v>41416</v>
      </c>
      <c r="E8" s="365"/>
      <c r="F8" s="365"/>
      <c r="G8" s="212">
        <v>41639</v>
      </c>
      <c r="H8" s="195"/>
      <c r="I8" s="195"/>
    </row>
    <row r="9" spans="1:9">
      <c r="A9" s="211">
        <v>1</v>
      </c>
      <c r="B9" s="194" t="s">
        <v>97</v>
      </c>
      <c r="C9" s="209"/>
      <c r="D9" s="219">
        <f>0</f>
        <v>0</v>
      </c>
      <c r="E9" s="219">
        <f>0</f>
        <v>0</v>
      </c>
      <c r="F9" s="219">
        <f>0</f>
        <v>0</v>
      </c>
      <c r="G9" s="219">
        <f t="shared" ref="G9:G15" si="0">SUM(D9:F9)</f>
        <v>0</v>
      </c>
      <c r="H9" s="195"/>
      <c r="I9" s="195"/>
    </row>
    <row r="10" spans="1:9">
      <c r="A10" s="211">
        <v>2</v>
      </c>
      <c r="B10" s="210" t="s">
        <v>96</v>
      </c>
      <c r="C10" s="209"/>
      <c r="D10" s="219">
        <f>0</f>
        <v>0</v>
      </c>
      <c r="E10" s="219">
        <f>0</f>
        <v>0</v>
      </c>
      <c r="F10" s="219">
        <f>0</f>
        <v>0</v>
      </c>
      <c r="G10" s="219">
        <f t="shared" si="0"/>
        <v>0</v>
      </c>
      <c r="H10" s="199"/>
      <c r="I10" s="199"/>
    </row>
    <row r="11" spans="1:9">
      <c r="A11" s="211">
        <v>3</v>
      </c>
      <c r="B11" s="210" t="s">
        <v>107</v>
      </c>
      <c r="C11" s="209"/>
      <c r="D11" s="219">
        <f>0</f>
        <v>0</v>
      </c>
      <c r="E11" s="219">
        <f>0</f>
        <v>0</v>
      </c>
      <c r="F11" s="219">
        <f>0</f>
        <v>0</v>
      </c>
      <c r="G11" s="219">
        <f t="shared" si="0"/>
        <v>0</v>
      </c>
      <c r="H11" s="199"/>
      <c r="I11" s="199"/>
    </row>
    <row r="12" spans="1:9">
      <c r="A12" s="211">
        <v>4</v>
      </c>
      <c r="B12" s="210" t="s">
        <v>94</v>
      </c>
      <c r="C12" s="209"/>
      <c r="D12" s="219">
        <f>0</f>
        <v>0</v>
      </c>
      <c r="E12" s="219">
        <f>0</f>
        <v>0</v>
      </c>
      <c r="F12" s="219">
        <f>0</f>
        <v>0</v>
      </c>
      <c r="G12" s="219">
        <f t="shared" si="0"/>
        <v>0</v>
      </c>
      <c r="H12" s="199"/>
      <c r="I12" s="199"/>
    </row>
    <row r="13" spans="1:9">
      <c r="A13" s="211">
        <v>5</v>
      </c>
      <c r="B13" s="210" t="s">
        <v>93</v>
      </c>
      <c r="C13" s="209"/>
      <c r="D13" s="220">
        <f>0</f>
        <v>0</v>
      </c>
      <c r="E13" s="219">
        <f>'Pasqyra e Pozicionit Financiar'!D5*1000</f>
        <v>1605244.35</v>
      </c>
      <c r="F13" s="219">
        <f>0</f>
        <v>0</v>
      </c>
      <c r="G13" s="219">
        <f t="shared" si="0"/>
        <v>1605244.35</v>
      </c>
      <c r="H13" s="199"/>
      <c r="I13" s="199"/>
    </row>
    <row r="14" spans="1:9" ht="13.5" thickBot="1">
      <c r="A14" s="211">
        <v>6</v>
      </c>
      <c r="B14" s="210" t="s">
        <v>105</v>
      </c>
      <c r="C14" s="209"/>
      <c r="D14" s="219">
        <f>0</f>
        <v>0</v>
      </c>
      <c r="E14" s="219">
        <f>0</f>
        <v>0</v>
      </c>
      <c r="F14" s="219">
        <f>0</f>
        <v>0</v>
      </c>
      <c r="G14" s="219">
        <f t="shared" si="0"/>
        <v>0</v>
      </c>
      <c r="H14" s="199"/>
      <c r="I14" s="199"/>
    </row>
    <row r="15" spans="1:9" ht="13.5" thickBot="1">
      <c r="A15" s="207"/>
      <c r="B15" s="218" t="s">
        <v>91</v>
      </c>
      <c r="C15" s="217"/>
      <c r="D15" s="216">
        <f>SUM(D9:D14)</f>
        <v>0</v>
      </c>
      <c r="E15" s="216">
        <f>SUM(E9:E14)</f>
        <v>1605244.35</v>
      </c>
      <c r="F15" s="216">
        <f>SUM(F9:F14)</f>
        <v>0</v>
      </c>
      <c r="G15" s="216">
        <f t="shared" si="0"/>
        <v>1605244.35</v>
      </c>
      <c r="I15" s="196"/>
    </row>
    <row r="16" spans="1:9">
      <c r="A16" s="194"/>
      <c r="B16" s="194"/>
      <c r="C16" s="194"/>
      <c r="D16" s="194"/>
      <c r="E16" s="194"/>
      <c r="F16" s="194"/>
      <c r="G16" s="194"/>
    </row>
    <row r="17" spans="1:10" ht="3.75" customHeight="1">
      <c r="A17" s="194"/>
      <c r="B17" s="194"/>
      <c r="C17" s="194"/>
      <c r="D17" s="194"/>
      <c r="E17" s="194"/>
      <c r="F17" s="194"/>
      <c r="G17" s="194"/>
    </row>
    <row r="18" spans="1:10" ht="14.25" customHeight="1">
      <c r="A18" s="194"/>
      <c r="B18" s="363" t="s">
        <v>106</v>
      </c>
      <c r="C18" s="363"/>
      <c r="D18" s="363"/>
      <c r="E18" s="363"/>
      <c r="F18" s="363"/>
      <c r="G18" s="363"/>
      <c r="I18" s="196"/>
    </row>
    <row r="19" spans="1:10">
      <c r="A19" s="194"/>
      <c r="B19" s="194"/>
      <c r="C19" s="194"/>
      <c r="D19" s="194"/>
      <c r="E19" s="194"/>
      <c r="F19" s="194"/>
      <c r="G19" s="194"/>
    </row>
    <row r="20" spans="1:10">
      <c r="A20" s="364" t="s">
        <v>103</v>
      </c>
      <c r="B20" s="364" t="s">
        <v>102</v>
      </c>
      <c r="C20" s="364" t="s">
        <v>101</v>
      </c>
      <c r="D20" s="213" t="s">
        <v>98</v>
      </c>
      <c r="E20" s="364" t="s">
        <v>100</v>
      </c>
      <c r="F20" s="364" t="s">
        <v>99</v>
      </c>
      <c r="G20" s="213" t="s">
        <v>98</v>
      </c>
    </row>
    <row r="21" spans="1:10">
      <c r="A21" s="365"/>
      <c r="B21" s="365"/>
      <c r="C21" s="365"/>
      <c r="D21" s="212">
        <f>D8</f>
        <v>41416</v>
      </c>
      <c r="E21" s="365"/>
      <c r="F21" s="365"/>
      <c r="G21" s="212">
        <v>41639</v>
      </c>
    </row>
    <row r="22" spans="1:10">
      <c r="A22" s="211">
        <v>1</v>
      </c>
      <c r="B22" s="194" t="s">
        <v>97</v>
      </c>
      <c r="C22" s="209"/>
      <c r="D22" s="208">
        <v>0</v>
      </c>
      <c r="E22" s="208">
        <v>0</v>
      </c>
      <c r="F22" s="208">
        <v>0</v>
      </c>
      <c r="G22" s="208">
        <f t="shared" ref="G22:G27" si="1">SUM(D22:F22)</f>
        <v>0</v>
      </c>
    </row>
    <row r="23" spans="1:10">
      <c r="A23" s="211">
        <v>2</v>
      </c>
      <c r="B23" s="210" t="s">
        <v>96</v>
      </c>
      <c r="C23" s="209"/>
      <c r="D23" s="208">
        <v>0</v>
      </c>
      <c r="E23" s="208">
        <v>0</v>
      </c>
      <c r="F23" s="208">
        <v>0</v>
      </c>
      <c r="G23" s="208">
        <f t="shared" si="1"/>
        <v>0</v>
      </c>
    </row>
    <row r="24" spans="1:10">
      <c r="A24" s="211">
        <v>3</v>
      </c>
      <c r="B24" s="210" t="s">
        <v>95</v>
      </c>
      <c r="C24" s="209"/>
      <c r="D24" s="208">
        <v>0</v>
      </c>
      <c r="E24" s="208">
        <v>0</v>
      </c>
      <c r="F24" s="208">
        <v>0</v>
      </c>
      <c r="G24" s="208">
        <f t="shared" si="1"/>
        <v>0</v>
      </c>
    </row>
    <row r="25" spans="1:10">
      <c r="A25" s="211">
        <v>4</v>
      </c>
      <c r="B25" s="210" t="s">
        <v>94</v>
      </c>
      <c r="C25" s="209"/>
      <c r="D25" s="208">
        <v>0</v>
      </c>
      <c r="E25" s="208">
        <v>0</v>
      </c>
      <c r="F25" s="208">
        <v>0</v>
      </c>
      <c r="G25" s="208">
        <f t="shared" si="1"/>
        <v>0</v>
      </c>
    </row>
    <row r="26" spans="1:10">
      <c r="A26" s="211">
        <v>5</v>
      </c>
      <c r="B26" s="210" t="s">
        <v>93</v>
      </c>
      <c r="C26" s="209"/>
      <c r="D26" s="215">
        <f>0</f>
        <v>0</v>
      </c>
      <c r="E26" s="208">
        <f>0</f>
        <v>0</v>
      </c>
      <c r="F26" s="208">
        <f>0</f>
        <v>0</v>
      </c>
      <c r="G26" s="208">
        <f t="shared" si="1"/>
        <v>0</v>
      </c>
    </row>
    <row r="27" spans="1:10" ht="13.5" thickBot="1">
      <c r="A27" s="211">
        <v>6</v>
      </c>
      <c r="B27" s="210" t="s">
        <v>105</v>
      </c>
      <c r="C27" s="209"/>
      <c r="D27" s="208">
        <f>0</f>
        <v>0</v>
      </c>
      <c r="E27" s="208">
        <f>0</f>
        <v>0</v>
      </c>
      <c r="F27" s="208">
        <f>0</f>
        <v>0</v>
      </c>
      <c r="G27" s="208">
        <f t="shared" si="1"/>
        <v>0</v>
      </c>
    </row>
    <row r="28" spans="1:10" ht="13.5" thickBot="1">
      <c r="A28" s="207"/>
      <c r="B28" s="206" t="s">
        <v>91</v>
      </c>
      <c r="C28" s="205"/>
      <c r="D28" s="204">
        <f>SUM(D22:D27)</f>
        <v>0</v>
      </c>
      <c r="E28" s="204">
        <f>SUM(E22:E27)</f>
        <v>0</v>
      </c>
      <c r="F28" s="204">
        <f>SUM(F22:F27)</f>
        <v>0</v>
      </c>
      <c r="G28" s="204">
        <f>SUM(G22:G27)</f>
        <v>0</v>
      </c>
      <c r="H28" s="198"/>
      <c r="I28" s="196"/>
      <c r="J28" s="196"/>
    </row>
    <row r="29" spans="1:10">
      <c r="A29" s="194"/>
      <c r="B29" s="194"/>
      <c r="C29" s="194"/>
      <c r="D29" s="194"/>
      <c r="E29" s="194"/>
      <c r="F29" s="194"/>
      <c r="G29" s="214"/>
    </row>
    <row r="30" spans="1:10">
      <c r="A30" s="194"/>
      <c r="B30" s="194"/>
      <c r="C30" s="194"/>
      <c r="D30" s="194"/>
      <c r="E30" s="194"/>
      <c r="F30" s="194"/>
      <c r="G30" s="194"/>
    </row>
    <row r="31" spans="1:10">
      <c r="A31" s="194"/>
      <c r="B31" s="363" t="s">
        <v>104</v>
      </c>
      <c r="C31" s="363"/>
      <c r="D31" s="363"/>
      <c r="E31" s="363"/>
      <c r="F31" s="363"/>
      <c r="G31" s="363"/>
    </row>
    <row r="32" spans="1:10">
      <c r="A32" s="194"/>
      <c r="B32" s="194"/>
      <c r="C32" s="194"/>
      <c r="D32" s="194"/>
      <c r="E32" s="194"/>
      <c r="F32" s="194"/>
      <c r="G32" s="194"/>
    </row>
    <row r="33" spans="1:14">
      <c r="A33" s="364" t="s">
        <v>103</v>
      </c>
      <c r="B33" s="364" t="s">
        <v>102</v>
      </c>
      <c r="C33" s="364" t="s">
        <v>101</v>
      </c>
      <c r="D33" s="213" t="s">
        <v>98</v>
      </c>
      <c r="E33" s="364" t="s">
        <v>100</v>
      </c>
      <c r="F33" s="364" t="s">
        <v>99</v>
      </c>
      <c r="G33" s="213" t="s">
        <v>98</v>
      </c>
    </row>
    <row r="34" spans="1:14">
      <c r="A34" s="365"/>
      <c r="B34" s="365"/>
      <c r="C34" s="365"/>
      <c r="D34" s="212">
        <f>D21</f>
        <v>41416</v>
      </c>
      <c r="E34" s="365"/>
      <c r="F34" s="365"/>
      <c r="G34" s="212">
        <v>41639</v>
      </c>
    </row>
    <row r="35" spans="1:14">
      <c r="A35" s="211">
        <v>1</v>
      </c>
      <c r="B35" s="194" t="s">
        <v>97</v>
      </c>
      <c r="C35" s="209"/>
      <c r="D35" s="208">
        <v>0</v>
      </c>
      <c r="E35" s="208">
        <v>0</v>
      </c>
      <c r="F35" s="208">
        <v>0</v>
      </c>
      <c r="G35" s="208">
        <f t="shared" ref="G35:G40" si="2">SUM(D35:F35)</f>
        <v>0</v>
      </c>
    </row>
    <row r="36" spans="1:14">
      <c r="A36" s="211">
        <v>2</v>
      </c>
      <c r="B36" s="210" t="s">
        <v>96</v>
      </c>
      <c r="C36" s="209"/>
      <c r="D36" s="208">
        <v>0</v>
      </c>
      <c r="E36" s="208">
        <v>0</v>
      </c>
      <c r="F36" s="208">
        <v>0</v>
      </c>
      <c r="G36" s="208">
        <f t="shared" si="2"/>
        <v>0</v>
      </c>
      <c r="M36" s="195"/>
      <c r="N36" s="195"/>
    </row>
    <row r="37" spans="1:14">
      <c r="A37" s="211">
        <v>3</v>
      </c>
      <c r="B37" s="210" t="s">
        <v>95</v>
      </c>
      <c r="C37" s="209"/>
      <c r="D37" s="208">
        <v>0</v>
      </c>
      <c r="E37" s="208">
        <v>0</v>
      </c>
      <c r="F37" s="208">
        <v>0</v>
      </c>
      <c r="G37" s="208">
        <f t="shared" si="2"/>
        <v>0</v>
      </c>
      <c r="M37" s="195"/>
      <c r="N37" s="195"/>
    </row>
    <row r="38" spans="1:14">
      <c r="A38" s="211">
        <v>4</v>
      </c>
      <c r="B38" s="210" t="s">
        <v>94</v>
      </c>
      <c r="C38" s="209"/>
      <c r="D38" s="208">
        <v>0</v>
      </c>
      <c r="E38" s="208">
        <v>0</v>
      </c>
      <c r="F38" s="208">
        <v>0</v>
      </c>
      <c r="G38" s="208">
        <f t="shared" si="2"/>
        <v>0</v>
      </c>
      <c r="M38" s="195"/>
      <c r="N38" s="195"/>
    </row>
    <row r="39" spans="1:14">
      <c r="A39" s="211">
        <v>5</v>
      </c>
      <c r="B39" s="210" t="s">
        <v>93</v>
      </c>
      <c r="C39" s="209"/>
      <c r="D39" s="208">
        <f>D13+D26</f>
        <v>0</v>
      </c>
      <c r="E39" s="208">
        <f>E13</f>
        <v>1605244.35</v>
      </c>
      <c r="F39" s="208">
        <f>E26</f>
        <v>0</v>
      </c>
      <c r="G39" s="208">
        <f t="shared" si="2"/>
        <v>1605244.35</v>
      </c>
      <c r="M39" s="195"/>
      <c r="N39" s="195"/>
    </row>
    <row r="40" spans="1:14" ht="13.5" thickBot="1">
      <c r="A40" s="211">
        <v>6</v>
      </c>
      <c r="B40" s="210" t="s">
        <v>92</v>
      </c>
      <c r="C40" s="209"/>
      <c r="D40" s="208">
        <f>D14+D27</f>
        <v>0</v>
      </c>
      <c r="E40" s="208"/>
      <c r="F40" s="208">
        <f>E27</f>
        <v>0</v>
      </c>
      <c r="G40" s="208">
        <f t="shared" si="2"/>
        <v>0</v>
      </c>
      <c r="M40" s="195"/>
      <c r="N40" s="195"/>
    </row>
    <row r="41" spans="1:14" ht="13.5" thickBot="1">
      <c r="A41" s="207"/>
      <c r="B41" s="206" t="s">
        <v>91</v>
      </c>
      <c r="C41" s="205"/>
      <c r="D41" s="204">
        <f>SUM(D35:D40)</f>
        <v>0</v>
      </c>
      <c r="E41" s="204">
        <f>SUM(E35:E40)</f>
        <v>1605244.35</v>
      </c>
      <c r="F41" s="204">
        <f>SUM(F35:F40)</f>
        <v>0</v>
      </c>
      <c r="G41" s="204">
        <f>SUM(G35:G40)</f>
        <v>1605244.35</v>
      </c>
      <c r="I41" s="198"/>
      <c r="J41" s="196"/>
      <c r="M41" s="203"/>
      <c r="N41" s="195"/>
    </row>
    <row r="42" spans="1:14" s="195" customFormat="1">
      <c r="A42" s="202"/>
      <c r="B42" s="202"/>
      <c r="C42" s="202"/>
      <c r="D42" s="202"/>
      <c r="E42" s="202"/>
      <c r="F42" s="201"/>
      <c r="G42" s="200"/>
      <c r="J42" s="199"/>
    </row>
    <row r="43" spans="1:14">
      <c r="A43" s="194"/>
      <c r="B43" s="194"/>
      <c r="C43" s="194"/>
      <c r="D43" s="197"/>
      <c r="E43" s="194"/>
      <c r="F43" s="194"/>
      <c r="G43" s="197"/>
      <c r="I43" s="198"/>
      <c r="M43" s="195"/>
      <c r="N43" s="195"/>
    </row>
    <row r="44" spans="1:14">
      <c r="A44" s="194"/>
      <c r="B44" s="194"/>
      <c r="C44" s="194"/>
      <c r="D44" s="197"/>
      <c r="E44" s="194"/>
      <c r="F44" s="194"/>
      <c r="G44" s="197"/>
      <c r="I44" s="196"/>
      <c r="M44" s="195"/>
      <c r="N44" s="195"/>
    </row>
    <row r="45" spans="1:14">
      <c r="A45" s="194"/>
      <c r="B45" s="194"/>
      <c r="C45" s="194"/>
      <c r="D45" s="194"/>
      <c r="E45" s="362" t="s">
        <v>232</v>
      </c>
      <c r="F45" s="362"/>
      <c r="G45" s="362"/>
      <c r="M45" s="195"/>
      <c r="N45" s="195"/>
    </row>
    <row r="46" spans="1:14" ht="8.25" customHeight="1">
      <c r="A46" s="194"/>
      <c r="B46" s="194"/>
      <c r="C46" s="194"/>
      <c r="D46" s="194"/>
      <c r="E46" s="361"/>
      <c r="F46" s="361"/>
      <c r="G46" s="361"/>
    </row>
    <row r="47" spans="1:14">
      <c r="F47" s="193"/>
    </row>
  </sheetData>
  <mergeCells count="20">
    <mergeCell ref="B5:G5"/>
    <mergeCell ref="A7:A8"/>
    <mergeCell ref="B7:B8"/>
    <mergeCell ref="C7:C8"/>
    <mergeCell ref="E7:E8"/>
    <mergeCell ref="F7:F8"/>
    <mergeCell ref="B18:G18"/>
    <mergeCell ref="A20:A21"/>
    <mergeCell ref="B20:B21"/>
    <mergeCell ref="C20:C21"/>
    <mergeCell ref="E20:E21"/>
    <mergeCell ref="F20:F21"/>
    <mergeCell ref="E46:G46"/>
    <mergeCell ref="E45:G45"/>
    <mergeCell ref="B31:G31"/>
    <mergeCell ref="A33:A34"/>
    <mergeCell ref="B33:B34"/>
    <mergeCell ref="C33:C34"/>
    <mergeCell ref="E33:E34"/>
    <mergeCell ref="F33:F34"/>
  </mergeCells>
  <pageMargins left="0.55000000000000004"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N67"/>
  <sheetViews>
    <sheetView showGridLines="0" view="pageLayout" topLeftCell="H31" zoomScaleNormal="100" workbookViewId="0">
      <selection activeCell="J4" sqref="J4"/>
    </sheetView>
  </sheetViews>
  <sheetFormatPr defaultRowHeight="12.75"/>
  <cols>
    <col min="1" max="1" width="0" style="224" hidden="1" customWidth="1"/>
    <col min="2" max="2" width="32.5703125" style="224" hidden="1" customWidth="1"/>
    <col min="3" max="3" width="17" style="224" hidden="1" customWidth="1"/>
    <col min="4" max="7" width="0" style="224" hidden="1" customWidth="1"/>
    <col min="8" max="8" width="3.7109375" style="224" customWidth="1"/>
    <col min="9" max="9" width="10.85546875" style="224" customWidth="1"/>
    <col min="10" max="10" width="41.85546875" style="224" customWidth="1"/>
    <col min="11" max="11" width="23.7109375" style="224" customWidth="1"/>
    <col min="12" max="16384" width="9.140625" style="224"/>
  </cols>
  <sheetData>
    <row r="1" spans="1:12">
      <c r="A1" s="227"/>
      <c r="B1" s="227"/>
      <c r="C1" s="227"/>
      <c r="D1" s="227"/>
      <c r="E1" s="227"/>
      <c r="F1" s="227"/>
      <c r="G1" s="227"/>
      <c r="H1" s="227"/>
      <c r="I1" s="227"/>
      <c r="K1" s="227"/>
      <c r="L1" s="227"/>
    </row>
    <row r="2" spans="1:12">
      <c r="A2" s="226" t="s">
        <v>177</v>
      </c>
      <c r="B2" s="226" t="s">
        <v>180</v>
      </c>
      <c r="C2" s="226" t="s">
        <v>179</v>
      </c>
      <c r="D2" s="227"/>
      <c r="E2" s="227"/>
      <c r="F2" s="227"/>
      <c r="G2" s="227"/>
      <c r="H2" s="227"/>
      <c r="I2" s="253" t="s">
        <v>178</v>
      </c>
      <c r="J2" s="223" t="str">
        <f>'Amort. AQT'!B1</f>
        <v>S2 Albania</v>
      </c>
      <c r="K2" s="227"/>
      <c r="L2" s="227"/>
    </row>
    <row r="3" spans="1:12">
      <c r="A3" s="227"/>
      <c r="B3" s="226" t="s">
        <v>163</v>
      </c>
      <c r="C3" s="226" t="s">
        <v>163</v>
      </c>
      <c r="D3" s="227"/>
      <c r="E3" s="227"/>
      <c r="F3" s="227"/>
      <c r="G3" s="227"/>
      <c r="H3" s="227"/>
      <c r="I3" s="253"/>
      <c r="J3" s="222" t="s">
        <v>264</v>
      </c>
      <c r="K3" s="227"/>
      <c r="L3" s="227"/>
    </row>
    <row r="4" spans="1:12" ht="29.25" customHeight="1">
      <c r="A4" s="227"/>
      <c r="B4" s="226"/>
      <c r="C4" s="226"/>
      <c r="D4" s="227"/>
      <c r="E4" s="227"/>
      <c r="F4" s="227"/>
      <c r="G4" s="227"/>
      <c r="H4" s="227"/>
      <c r="I4" s="221" t="str">
        <f>'Amort. AQT'!B3</f>
        <v>Adresa: Rruga Murat Toptani, Eurocol Business Centre, kt 4</v>
      </c>
      <c r="K4" s="252" t="s">
        <v>176</v>
      </c>
      <c r="L4" s="227"/>
    </row>
    <row r="5" spans="1:12">
      <c r="A5" s="227"/>
      <c r="B5" s="226"/>
      <c r="C5" s="226"/>
      <c r="D5" s="227"/>
      <c r="E5" s="227"/>
      <c r="F5" s="227"/>
      <c r="G5" s="227"/>
      <c r="H5" s="227"/>
      <c r="I5" s="251"/>
      <c r="J5" s="227"/>
      <c r="K5" s="250" t="s">
        <v>175</v>
      </c>
      <c r="L5" s="227"/>
    </row>
    <row r="6" spans="1:12">
      <c r="A6" s="227"/>
      <c r="B6" s="241" t="s">
        <v>171</v>
      </c>
      <c r="C6" s="241" t="s">
        <v>171</v>
      </c>
      <c r="D6" s="227"/>
      <c r="E6" s="227"/>
      <c r="F6" s="227"/>
      <c r="G6" s="227"/>
      <c r="H6" s="232"/>
      <c r="I6" s="232"/>
      <c r="J6" s="243" t="s">
        <v>174</v>
      </c>
      <c r="K6" s="243" t="s">
        <v>173</v>
      </c>
      <c r="L6" s="227"/>
    </row>
    <row r="7" spans="1:12">
      <c r="A7" s="227"/>
      <c r="B7" s="241" t="s">
        <v>172</v>
      </c>
      <c r="C7" s="241" t="s">
        <v>172</v>
      </c>
      <c r="D7" s="227"/>
      <c r="E7" s="227"/>
      <c r="F7" s="227"/>
      <c r="G7" s="227"/>
      <c r="H7" s="232">
        <v>1</v>
      </c>
      <c r="I7" s="243" t="s">
        <v>163</v>
      </c>
      <c r="J7" s="246" t="s">
        <v>171</v>
      </c>
      <c r="K7" s="248"/>
      <c r="L7" s="227"/>
    </row>
    <row r="8" spans="1:12">
      <c r="A8" s="227"/>
      <c r="B8" s="241" t="s">
        <v>170</v>
      </c>
      <c r="C8" s="241" t="s">
        <v>170</v>
      </c>
      <c r="D8" s="227"/>
      <c r="E8" s="227"/>
      <c r="F8" s="227"/>
      <c r="G8" s="227"/>
      <c r="H8" s="232">
        <v>2</v>
      </c>
      <c r="I8" s="243" t="s">
        <v>163</v>
      </c>
      <c r="J8" s="246" t="s">
        <v>169</v>
      </c>
      <c r="K8" s="235"/>
      <c r="L8" s="227"/>
    </row>
    <row r="9" spans="1:12">
      <c r="A9" s="227"/>
      <c r="B9" s="241" t="s">
        <v>167</v>
      </c>
      <c r="C9" s="241" t="s">
        <v>167</v>
      </c>
      <c r="D9" s="227"/>
      <c r="E9" s="227"/>
      <c r="F9" s="227"/>
      <c r="G9" s="227"/>
      <c r="H9" s="232">
        <v>3</v>
      </c>
      <c r="I9" s="243" t="s">
        <v>163</v>
      </c>
      <c r="J9" s="246" t="s">
        <v>168</v>
      </c>
      <c r="K9" s="235"/>
      <c r="L9" s="227"/>
    </row>
    <row r="10" spans="1:12">
      <c r="A10" s="227"/>
      <c r="B10" s="241" t="s">
        <v>166</v>
      </c>
      <c r="C10" s="241" t="s">
        <v>166</v>
      </c>
      <c r="D10" s="227"/>
      <c r="E10" s="227"/>
      <c r="F10" s="227"/>
      <c r="G10" s="227"/>
      <c r="H10" s="232">
        <v>4</v>
      </c>
      <c r="I10" s="243" t="s">
        <v>163</v>
      </c>
      <c r="J10" s="246" t="s">
        <v>167</v>
      </c>
      <c r="K10" s="235"/>
      <c r="L10" s="227"/>
    </row>
    <row r="11" spans="1:12">
      <c r="A11" s="227"/>
      <c r="B11" s="241" t="s">
        <v>165</v>
      </c>
      <c r="C11" s="241" t="s">
        <v>165</v>
      </c>
      <c r="D11" s="227"/>
      <c r="E11" s="227"/>
      <c r="F11" s="227"/>
      <c r="G11" s="227"/>
      <c r="H11" s="232">
        <v>5</v>
      </c>
      <c r="I11" s="243" t="s">
        <v>163</v>
      </c>
      <c r="J11" s="246" t="s">
        <v>166</v>
      </c>
      <c r="K11" s="235"/>
      <c r="L11" s="227"/>
    </row>
    <row r="12" spans="1:12">
      <c r="A12" s="227"/>
      <c r="B12" s="241" t="s">
        <v>153</v>
      </c>
      <c r="C12" s="241" t="s">
        <v>153</v>
      </c>
      <c r="D12" s="227"/>
      <c r="E12" s="227"/>
      <c r="F12" s="227"/>
      <c r="G12" s="227"/>
      <c r="H12" s="232">
        <v>6</v>
      </c>
      <c r="I12" s="243" t="s">
        <v>163</v>
      </c>
      <c r="J12" s="246" t="s">
        <v>165</v>
      </c>
      <c r="K12" s="235"/>
      <c r="L12" s="227"/>
    </row>
    <row r="13" spans="1:12">
      <c r="A13" s="227"/>
      <c r="B13" s="241" t="s">
        <v>162</v>
      </c>
      <c r="C13" s="241" t="s">
        <v>162</v>
      </c>
      <c r="D13" s="227"/>
      <c r="E13" s="227"/>
      <c r="F13" s="227"/>
      <c r="G13" s="227"/>
      <c r="H13" s="232">
        <v>7</v>
      </c>
      <c r="I13" s="243" t="s">
        <v>163</v>
      </c>
      <c r="J13" s="246" t="s">
        <v>164</v>
      </c>
      <c r="K13" s="235"/>
      <c r="L13" s="227"/>
    </row>
    <row r="14" spans="1:12">
      <c r="A14" s="227"/>
      <c r="B14" s="226" t="s">
        <v>157</v>
      </c>
      <c r="C14" s="226" t="s">
        <v>157</v>
      </c>
      <c r="D14" s="227"/>
      <c r="E14" s="227"/>
      <c r="F14" s="227"/>
      <c r="G14" s="227"/>
      <c r="H14" s="232">
        <v>8</v>
      </c>
      <c r="I14" s="243" t="s">
        <v>163</v>
      </c>
      <c r="J14" s="246" t="s">
        <v>162</v>
      </c>
      <c r="K14" s="235"/>
      <c r="L14" s="227"/>
    </row>
    <row r="15" spans="1:12">
      <c r="A15" s="227"/>
      <c r="B15" s="226"/>
      <c r="C15" s="226"/>
      <c r="D15" s="227"/>
      <c r="E15" s="227"/>
      <c r="F15" s="227"/>
      <c r="G15" s="227"/>
      <c r="H15" s="243" t="s">
        <v>0</v>
      </c>
      <c r="I15" s="243"/>
      <c r="J15" s="243" t="s">
        <v>161</v>
      </c>
      <c r="K15" s="249"/>
      <c r="L15" s="227"/>
    </row>
    <row r="16" spans="1:12">
      <c r="A16" s="227"/>
      <c r="B16" s="241" t="s">
        <v>160</v>
      </c>
      <c r="C16" s="241" t="s">
        <v>160</v>
      </c>
      <c r="D16" s="227"/>
      <c r="E16" s="227"/>
      <c r="F16" s="227"/>
      <c r="G16" s="227"/>
      <c r="H16" s="232">
        <v>9</v>
      </c>
      <c r="I16" s="243" t="s">
        <v>157</v>
      </c>
      <c r="J16" s="246" t="s">
        <v>159</v>
      </c>
      <c r="K16" s="235"/>
      <c r="L16" s="227"/>
    </row>
    <row r="17" spans="1:12">
      <c r="A17" s="227"/>
      <c r="B17" s="241" t="s">
        <v>158</v>
      </c>
      <c r="C17" s="241" t="s">
        <v>158</v>
      </c>
      <c r="D17" s="227"/>
      <c r="E17" s="227"/>
      <c r="F17" s="227"/>
      <c r="G17" s="227"/>
      <c r="H17" s="232">
        <v>10</v>
      </c>
      <c r="I17" s="243" t="s">
        <v>157</v>
      </c>
      <c r="J17" s="246" t="s">
        <v>158</v>
      </c>
      <c r="K17" s="248"/>
      <c r="L17" s="227"/>
    </row>
    <row r="18" spans="1:12">
      <c r="A18" s="227"/>
      <c r="B18" s="241" t="s">
        <v>156</v>
      </c>
      <c r="C18" s="241" t="s">
        <v>156</v>
      </c>
      <c r="D18" s="227"/>
      <c r="E18" s="227"/>
      <c r="F18" s="227"/>
      <c r="G18" s="227"/>
      <c r="H18" s="232">
        <v>11</v>
      </c>
      <c r="I18" s="243" t="s">
        <v>157</v>
      </c>
      <c r="J18" s="246" t="s">
        <v>156</v>
      </c>
      <c r="K18" s="235"/>
      <c r="L18" s="227"/>
    </row>
    <row r="19" spans="1:12">
      <c r="A19" s="227"/>
      <c r="B19" s="241"/>
      <c r="C19" s="241"/>
      <c r="D19" s="227"/>
      <c r="E19" s="227"/>
      <c r="F19" s="227"/>
      <c r="G19" s="227"/>
      <c r="H19" s="243" t="s">
        <v>1</v>
      </c>
      <c r="I19" s="243"/>
      <c r="J19" s="243" t="s">
        <v>155</v>
      </c>
      <c r="K19" s="249"/>
      <c r="L19" s="227"/>
    </row>
    <row r="20" spans="1:12">
      <c r="A20" s="227"/>
      <c r="B20" s="226" t="s">
        <v>143</v>
      </c>
      <c r="C20" s="226" t="s">
        <v>143</v>
      </c>
      <c r="D20" s="227"/>
      <c r="E20" s="227"/>
      <c r="F20" s="227"/>
      <c r="G20" s="227"/>
      <c r="H20" s="232">
        <v>12</v>
      </c>
      <c r="I20" s="243" t="s">
        <v>143</v>
      </c>
      <c r="J20" s="246" t="s">
        <v>154</v>
      </c>
      <c r="K20" s="235"/>
      <c r="L20" s="227"/>
    </row>
    <row r="21" spans="1:12">
      <c r="A21" s="227"/>
      <c r="B21" s="241" t="s">
        <v>153</v>
      </c>
      <c r="C21" s="241" t="s">
        <v>153</v>
      </c>
      <c r="D21" s="227"/>
      <c r="E21" s="227"/>
      <c r="F21" s="227"/>
      <c r="G21" s="227"/>
      <c r="H21" s="232">
        <v>13</v>
      </c>
      <c r="I21" s="243" t="s">
        <v>143</v>
      </c>
      <c r="J21" s="243" t="s">
        <v>152</v>
      </c>
      <c r="K21" s="235"/>
      <c r="L21" s="227"/>
    </row>
    <row r="22" spans="1:12">
      <c r="A22" s="227"/>
      <c r="B22" s="241" t="s">
        <v>151</v>
      </c>
      <c r="C22" s="241" t="s">
        <v>151</v>
      </c>
      <c r="D22" s="227"/>
      <c r="E22" s="227"/>
      <c r="F22" s="227"/>
      <c r="G22" s="227"/>
      <c r="H22" s="232">
        <v>14</v>
      </c>
      <c r="I22" s="243" t="s">
        <v>143</v>
      </c>
      <c r="J22" s="246" t="s">
        <v>150</v>
      </c>
      <c r="K22" s="235"/>
      <c r="L22" s="227"/>
    </row>
    <row r="23" spans="1:12">
      <c r="A23" s="227"/>
      <c r="B23" s="241" t="s">
        <v>150</v>
      </c>
      <c r="C23" s="241" t="s">
        <v>150</v>
      </c>
      <c r="D23" s="227"/>
      <c r="E23" s="227"/>
      <c r="F23" s="227"/>
      <c r="G23" s="227"/>
      <c r="H23" s="232">
        <v>15</v>
      </c>
      <c r="I23" s="243" t="s">
        <v>143</v>
      </c>
      <c r="J23" s="246" t="s">
        <v>149</v>
      </c>
      <c r="K23" s="235"/>
      <c r="L23" s="227"/>
    </row>
    <row r="24" spans="1:12">
      <c r="A24" s="227"/>
      <c r="B24" s="241" t="s">
        <v>149</v>
      </c>
      <c r="C24" s="241" t="s">
        <v>149</v>
      </c>
      <c r="D24" s="227"/>
      <c r="E24" s="227"/>
      <c r="F24" s="227"/>
      <c r="G24" s="227"/>
      <c r="H24" s="232">
        <v>16</v>
      </c>
      <c r="I24" s="243" t="s">
        <v>143</v>
      </c>
      <c r="J24" s="246" t="s">
        <v>148</v>
      </c>
      <c r="K24" s="235"/>
      <c r="L24" s="227"/>
    </row>
    <row r="25" spans="1:12">
      <c r="A25" s="227"/>
      <c r="B25" s="241" t="s">
        <v>147</v>
      </c>
      <c r="C25" s="241" t="s">
        <v>147</v>
      </c>
      <c r="D25" s="227"/>
      <c r="E25" s="227"/>
      <c r="F25" s="227"/>
      <c r="G25" s="227"/>
      <c r="H25" s="232">
        <v>17</v>
      </c>
      <c r="I25" s="243" t="s">
        <v>143</v>
      </c>
      <c r="J25" s="246" t="s">
        <v>146</v>
      </c>
      <c r="K25" s="235"/>
      <c r="L25" s="227"/>
    </row>
    <row r="26" spans="1:12">
      <c r="A26" s="227"/>
      <c r="B26" s="241" t="s">
        <v>146</v>
      </c>
      <c r="C26" s="241" t="s">
        <v>146</v>
      </c>
      <c r="D26" s="227"/>
      <c r="E26" s="227"/>
      <c r="F26" s="227"/>
      <c r="G26" s="227"/>
      <c r="H26" s="232">
        <v>18</v>
      </c>
      <c r="I26" s="243" t="s">
        <v>143</v>
      </c>
      <c r="J26" s="246" t="s">
        <v>145</v>
      </c>
      <c r="K26" s="235"/>
      <c r="L26" s="227"/>
    </row>
    <row r="27" spans="1:12">
      <c r="A27" s="227"/>
      <c r="B27" s="241" t="s">
        <v>144</v>
      </c>
      <c r="C27" s="241" t="s">
        <v>144</v>
      </c>
      <c r="D27" s="227"/>
      <c r="E27" s="227"/>
      <c r="F27" s="227"/>
      <c r="G27" s="227"/>
      <c r="H27" s="232">
        <v>19</v>
      </c>
      <c r="I27" s="243" t="s">
        <v>143</v>
      </c>
      <c r="J27" s="246" t="s">
        <v>140</v>
      </c>
      <c r="K27" s="235"/>
      <c r="L27" s="227"/>
    </row>
    <row r="28" spans="1:12">
      <c r="A28" s="227"/>
      <c r="B28" s="241"/>
      <c r="C28" s="241"/>
      <c r="D28" s="227"/>
      <c r="E28" s="227"/>
      <c r="F28" s="227"/>
      <c r="G28" s="227"/>
      <c r="H28" s="243" t="s">
        <v>142</v>
      </c>
      <c r="I28" s="243"/>
      <c r="J28" s="243" t="s">
        <v>141</v>
      </c>
      <c r="K28" s="235"/>
      <c r="L28" s="227"/>
    </row>
    <row r="29" spans="1:12">
      <c r="A29" s="227"/>
      <c r="B29" s="241" t="s">
        <v>140</v>
      </c>
      <c r="C29" s="241" t="s">
        <v>140</v>
      </c>
      <c r="D29" s="227"/>
      <c r="E29" s="227"/>
      <c r="F29" s="227"/>
      <c r="G29" s="227"/>
      <c r="H29" s="232">
        <v>20</v>
      </c>
      <c r="I29" s="243" t="s">
        <v>136</v>
      </c>
      <c r="J29" s="246" t="s">
        <v>139</v>
      </c>
      <c r="K29" s="235"/>
      <c r="L29" s="227"/>
    </row>
    <row r="30" spans="1:12">
      <c r="A30" s="227"/>
      <c r="B30" s="226" t="s">
        <v>136</v>
      </c>
      <c r="C30" s="226" t="s">
        <v>136</v>
      </c>
      <c r="D30" s="227"/>
      <c r="E30" s="227"/>
      <c r="F30" s="227"/>
      <c r="G30" s="227"/>
      <c r="H30" s="232">
        <v>21</v>
      </c>
      <c r="I30" s="243" t="s">
        <v>136</v>
      </c>
      <c r="J30" s="246" t="s">
        <v>137</v>
      </c>
      <c r="K30" s="248"/>
      <c r="L30" s="227"/>
    </row>
    <row r="31" spans="1:12">
      <c r="A31" s="227"/>
      <c r="B31" s="241" t="s">
        <v>138</v>
      </c>
      <c r="C31" s="241" t="s">
        <v>138</v>
      </c>
      <c r="D31" s="227"/>
      <c r="E31" s="227"/>
      <c r="F31" s="227"/>
      <c r="G31" s="227"/>
      <c r="H31" s="232">
        <v>22</v>
      </c>
      <c r="I31" s="243" t="s">
        <v>136</v>
      </c>
      <c r="J31" s="246" t="s">
        <v>133</v>
      </c>
      <c r="K31" s="248"/>
      <c r="L31" s="227"/>
    </row>
    <row r="32" spans="1:12">
      <c r="A32" s="227"/>
      <c r="B32" s="241" t="s">
        <v>137</v>
      </c>
      <c r="C32" s="241" t="s">
        <v>137</v>
      </c>
      <c r="D32" s="227"/>
      <c r="E32" s="227"/>
      <c r="F32" s="227"/>
      <c r="G32" s="227"/>
      <c r="H32" s="232">
        <v>23</v>
      </c>
      <c r="I32" s="243" t="s">
        <v>136</v>
      </c>
      <c r="J32" s="246" t="s">
        <v>132</v>
      </c>
      <c r="K32" s="235"/>
      <c r="L32" s="227"/>
    </row>
    <row r="33" spans="1:12">
      <c r="A33" s="227"/>
      <c r="B33" s="241"/>
      <c r="C33" s="241"/>
      <c r="D33" s="227"/>
      <c r="E33" s="227"/>
      <c r="F33" s="227"/>
      <c r="G33" s="227"/>
      <c r="H33" s="243" t="s">
        <v>135</v>
      </c>
      <c r="I33" s="243"/>
      <c r="J33" s="243" t="s">
        <v>134</v>
      </c>
      <c r="K33" s="235"/>
      <c r="L33" s="227"/>
    </row>
    <row r="34" spans="1:12">
      <c r="A34" s="227"/>
      <c r="B34" s="241" t="s">
        <v>133</v>
      </c>
      <c r="C34" s="241" t="s">
        <v>133</v>
      </c>
      <c r="D34" s="227"/>
      <c r="E34" s="227"/>
      <c r="F34" s="227"/>
      <c r="G34" s="227"/>
      <c r="H34" s="232">
        <v>24</v>
      </c>
      <c r="I34" s="243" t="s">
        <v>123</v>
      </c>
      <c r="J34" s="246" t="s">
        <v>131</v>
      </c>
      <c r="K34" s="235"/>
      <c r="L34" s="227"/>
    </row>
    <row r="35" spans="1:12">
      <c r="A35" s="227"/>
      <c r="B35" s="241" t="s">
        <v>132</v>
      </c>
      <c r="C35" s="241" t="s">
        <v>132</v>
      </c>
      <c r="D35" s="227"/>
      <c r="E35" s="227"/>
      <c r="F35" s="227"/>
      <c r="G35" s="227"/>
      <c r="H35" s="232">
        <v>25</v>
      </c>
      <c r="I35" s="243" t="s">
        <v>123</v>
      </c>
      <c r="J35" s="246" t="s">
        <v>130</v>
      </c>
      <c r="K35" s="235"/>
      <c r="L35" s="227"/>
    </row>
    <row r="36" spans="1:12">
      <c r="A36" s="227"/>
      <c r="B36" s="227"/>
      <c r="C36" s="227"/>
      <c r="D36" s="227"/>
      <c r="E36" s="227"/>
      <c r="F36" s="227"/>
      <c r="G36" s="227"/>
      <c r="H36" s="232">
        <v>26</v>
      </c>
      <c r="I36" s="243" t="s">
        <v>123</v>
      </c>
      <c r="J36" s="246" t="s">
        <v>129</v>
      </c>
      <c r="K36" s="235"/>
      <c r="L36" s="227"/>
    </row>
    <row r="37" spans="1:12">
      <c r="A37" s="227"/>
      <c r="B37" s="226" t="s">
        <v>123</v>
      </c>
      <c r="C37" s="226" t="s">
        <v>123</v>
      </c>
      <c r="D37" s="227"/>
      <c r="E37" s="227"/>
      <c r="F37" s="227"/>
      <c r="G37" s="227"/>
      <c r="H37" s="232">
        <v>27</v>
      </c>
      <c r="I37" s="243" t="s">
        <v>123</v>
      </c>
      <c r="J37" s="246" t="s">
        <v>128</v>
      </c>
      <c r="K37" s="235"/>
      <c r="L37" s="227"/>
    </row>
    <row r="38" spans="1:12">
      <c r="A38" s="227"/>
      <c r="B38" s="241" t="s">
        <v>131</v>
      </c>
      <c r="C38" s="241" t="s">
        <v>131</v>
      </c>
      <c r="D38" s="227"/>
      <c r="E38" s="227"/>
      <c r="F38" s="227"/>
      <c r="G38" s="227"/>
      <c r="H38" s="232">
        <v>28</v>
      </c>
      <c r="I38" s="243" t="s">
        <v>123</v>
      </c>
      <c r="J38" s="246" t="s">
        <v>126</v>
      </c>
      <c r="K38" s="248"/>
      <c r="L38" s="227"/>
    </row>
    <row r="39" spans="1:12">
      <c r="A39" s="227"/>
      <c r="B39" s="241" t="s">
        <v>130</v>
      </c>
      <c r="C39" s="241" t="s">
        <v>130</v>
      </c>
      <c r="D39" s="227"/>
      <c r="E39" s="227"/>
      <c r="F39" s="227"/>
      <c r="G39" s="227"/>
      <c r="H39" s="232">
        <v>29</v>
      </c>
      <c r="I39" s="243" t="s">
        <v>123</v>
      </c>
      <c r="J39" s="247" t="s">
        <v>124</v>
      </c>
      <c r="K39" s="235"/>
      <c r="L39" s="227"/>
    </row>
    <row r="40" spans="1:12">
      <c r="A40" s="227"/>
      <c r="B40" s="241" t="s">
        <v>129</v>
      </c>
      <c r="C40" s="241" t="s">
        <v>129</v>
      </c>
      <c r="D40" s="227"/>
      <c r="E40" s="227"/>
      <c r="F40" s="227"/>
      <c r="G40" s="227"/>
      <c r="H40" s="232">
        <v>30</v>
      </c>
      <c r="I40" s="243" t="s">
        <v>123</v>
      </c>
      <c r="J40" s="246" t="s">
        <v>122</v>
      </c>
      <c r="K40" s="235"/>
      <c r="L40" s="227"/>
    </row>
    <row r="41" spans="1:12">
      <c r="A41" s="227"/>
      <c r="B41" s="241" t="s">
        <v>128</v>
      </c>
      <c r="C41" s="241" t="s">
        <v>128</v>
      </c>
      <c r="D41" s="227"/>
      <c r="E41" s="227"/>
      <c r="F41" s="227"/>
      <c r="G41" s="227"/>
      <c r="H41" s="232">
        <v>31</v>
      </c>
      <c r="I41" s="243" t="s">
        <v>123</v>
      </c>
      <c r="J41" s="246" t="s">
        <v>119</v>
      </c>
      <c r="K41" s="235"/>
      <c r="L41" s="227"/>
    </row>
    <row r="42" spans="1:12">
      <c r="A42" s="227"/>
      <c r="B42" s="241"/>
      <c r="C42" s="241"/>
      <c r="D42" s="227"/>
      <c r="E42" s="227"/>
      <c r="F42" s="227"/>
      <c r="G42" s="227"/>
      <c r="H42" s="232">
        <v>32</v>
      </c>
      <c r="I42" s="243" t="s">
        <v>123</v>
      </c>
      <c r="J42" s="246" t="s">
        <v>127</v>
      </c>
      <c r="K42" s="235"/>
      <c r="L42" s="227"/>
    </row>
    <row r="43" spans="1:12">
      <c r="A43" s="227"/>
      <c r="B43" s="241" t="s">
        <v>126</v>
      </c>
      <c r="C43" s="241" t="s">
        <v>126</v>
      </c>
      <c r="D43" s="227"/>
      <c r="E43" s="227"/>
      <c r="F43" s="227"/>
      <c r="G43" s="227"/>
      <c r="H43" s="232">
        <v>33</v>
      </c>
      <c r="I43" s="243" t="s">
        <v>123</v>
      </c>
      <c r="J43" s="246" t="s">
        <v>125</v>
      </c>
      <c r="K43" s="235"/>
      <c r="L43" s="227"/>
    </row>
    <row r="44" spans="1:12">
      <c r="A44" s="227"/>
      <c r="B44" s="241" t="s">
        <v>124</v>
      </c>
      <c r="C44" s="241" t="s">
        <v>124</v>
      </c>
      <c r="D44" s="227"/>
      <c r="E44" s="227"/>
      <c r="F44" s="227"/>
      <c r="G44" s="227"/>
      <c r="H44" s="232">
        <v>34</v>
      </c>
      <c r="I44" s="243" t="s">
        <v>123</v>
      </c>
      <c r="J44" s="245" t="s">
        <v>211</v>
      </c>
      <c r="K44" s="244">
        <f>0</f>
        <v>0</v>
      </c>
      <c r="L44" s="227"/>
    </row>
    <row r="45" spans="1:12">
      <c r="A45" s="227"/>
      <c r="B45" s="241" t="s">
        <v>122</v>
      </c>
      <c r="C45" s="241" t="s">
        <v>122</v>
      </c>
      <c r="D45" s="227"/>
      <c r="E45" s="227"/>
      <c r="F45" s="227"/>
      <c r="G45" s="227"/>
      <c r="H45" s="243" t="s">
        <v>121</v>
      </c>
      <c r="I45" s="232"/>
      <c r="J45" s="243" t="s">
        <v>120</v>
      </c>
      <c r="K45" s="242">
        <f>K44</f>
        <v>0</v>
      </c>
      <c r="L45" s="227"/>
    </row>
    <row r="46" spans="1:12">
      <c r="A46" s="227"/>
      <c r="B46" s="241" t="s">
        <v>119</v>
      </c>
      <c r="C46" s="241" t="s">
        <v>119</v>
      </c>
      <c r="D46" s="227"/>
      <c r="E46" s="227"/>
      <c r="F46" s="227"/>
      <c r="G46" s="227"/>
      <c r="H46" s="232"/>
      <c r="I46" s="232"/>
      <c r="J46" s="243" t="s">
        <v>118</v>
      </c>
      <c r="K46" s="242">
        <f>0</f>
        <v>0</v>
      </c>
      <c r="L46" s="227"/>
    </row>
    <row r="47" spans="1:12">
      <c r="A47" s="227"/>
      <c r="B47" s="241" t="s">
        <v>117</v>
      </c>
      <c r="C47" s="241" t="s">
        <v>117</v>
      </c>
      <c r="D47" s="227"/>
      <c r="E47" s="227"/>
      <c r="F47" s="227"/>
      <c r="G47" s="227"/>
      <c r="H47" s="227"/>
      <c r="I47" s="227"/>
      <c r="J47" s="227"/>
      <c r="K47" s="227"/>
      <c r="L47" s="227"/>
    </row>
    <row r="48" spans="1:12">
      <c r="A48" s="227"/>
      <c r="B48" s="227"/>
      <c r="C48" s="227"/>
      <c r="D48" s="227"/>
      <c r="E48" s="227"/>
      <c r="F48" s="227"/>
      <c r="G48" s="227"/>
      <c r="H48" s="227"/>
      <c r="I48" s="227"/>
      <c r="J48" s="227"/>
      <c r="K48" s="227"/>
      <c r="L48" s="227"/>
    </row>
    <row r="49" spans="1:14">
      <c r="A49" s="227"/>
      <c r="B49" s="227"/>
      <c r="C49" s="227"/>
      <c r="D49" s="227"/>
      <c r="E49" s="227"/>
      <c r="F49" s="227"/>
      <c r="G49" s="227"/>
      <c r="H49" s="227"/>
      <c r="I49" s="240" t="s">
        <v>116</v>
      </c>
      <c r="J49" s="233"/>
      <c r="K49" s="239" t="s">
        <v>115</v>
      </c>
      <c r="L49" s="227"/>
    </row>
    <row r="50" spans="1:14">
      <c r="A50" s="227"/>
      <c r="B50" s="227"/>
      <c r="C50" s="227"/>
      <c r="D50" s="227"/>
      <c r="E50" s="227"/>
      <c r="F50" s="227"/>
      <c r="G50" s="227"/>
      <c r="H50" s="227"/>
      <c r="I50" s="238"/>
      <c r="J50" s="237"/>
      <c r="K50" s="237"/>
      <c r="L50" s="227"/>
    </row>
    <row r="51" spans="1:14">
      <c r="A51" s="227"/>
      <c r="B51" s="227"/>
      <c r="C51" s="227"/>
      <c r="D51" s="227"/>
      <c r="E51" s="227"/>
      <c r="F51" s="227"/>
      <c r="G51" s="227"/>
      <c r="H51" s="227"/>
      <c r="I51" s="236" t="s">
        <v>114</v>
      </c>
      <c r="J51" s="236"/>
      <c r="K51" s="232"/>
      <c r="L51" s="227"/>
    </row>
    <row r="52" spans="1:14">
      <c r="A52" s="227"/>
      <c r="B52" s="227"/>
      <c r="C52" s="227"/>
      <c r="D52" s="227"/>
      <c r="E52" s="227"/>
      <c r="F52" s="227"/>
      <c r="G52" s="227"/>
      <c r="H52" s="227"/>
      <c r="I52" s="232" t="s">
        <v>113</v>
      </c>
      <c r="J52" s="232"/>
      <c r="K52" s="232">
        <v>1</v>
      </c>
      <c r="L52" s="227"/>
    </row>
    <row r="53" spans="1:14">
      <c r="A53" s="227"/>
      <c r="B53" s="227"/>
      <c r="C53" s="227"/>
      <c r="D53" s="227"/>
      <c r="E53" s="227"/>
      <c r="F53" s="227"/>
      <c r="G53" s="227"/>
      <c r="H53" s="227"/>
      <c r="I53" s="232" t="s">
        <v>112</v>
      </c>
      <c r="J53" s="232"/>
      <c r="K53" s="232"/>
      <c r="L53" s="227"/>
    </row>
    <row r="54" spans="1:14">
      <c r="A54" s="227"/>
      <c r="B54" s="227"/>
      <c r="C54" s="227"/>
      <c r="D54" s="227"/>
      <c r="E54" s="227"/>
      <c r="F54" s="227"/>
      <c r="G54" s="227"/>
      <c r="H54" s="227"/>
      <c r="I54" s="232" t="s">
        <v>111</v>
      </c>
      <c r="J54" s="232"/>
      <c r="K54" s="235">
        <v>0</v>
      </c>
      <c r="L54" s="227"/>
    </row>
    <row r="55" spans="1:14">
      <c r="A55" s="227"/>
      <c r="B55" s="227"/>
      <c r="C55" s="227"/>
      <c r="D55" s="227"/>
      <c r="E55" s="227"/>
      <c r="F55" s="227"/>
      <c r="G55" s="227"/>
      <c r="H55" s="227"/>
      <c r="I55" s="234" t="s">
        <v>110</v>
      </c>
      <c r="J55" s="233"/>
      <c r="K55" s="232"/>
      <c r="L55" s="227"/>
    </row>
    <row r="56" spans="1:14">
      <c r="A56" s="227"/>
      <c r="B56" s="227"/>
      <c r="C56" s="227"/>
      <c r="D56" s="227"/>
      <c r="E56" s="227"/>
      <c r="F56" s="227"/>
      <c r="G56" s="227"/>
      <c r="H56" s="227"/>
      <c r="I56" s="231"/>
      <c r="J56" s="230" t="s">
        <v>109</v>
      </c>
      <c r="K56" s="229">
        <v>1</v>
      </c>
      <c r="L56" s="227"/>
    </row>
    <row r="57" spans="1:14">
      <c r="A57" s="227"/>
      <c r="B57" s="227"/>
      <c r="C57" s="227"/>
      <c r="D57" s="227"/>
      <c r="E57" s="227"/>
      <c r="F57" s="227"/>
      <c r="G57" s="227"/>
      <c r="H57" s="227"/>
      <c r="I57" s="227"/>
      <c r="J57" s="227"/>
      <c r="K57" s="227"/>
      <c r="L57" s="227"/>
    </row>
    <row r="58" spans="1:14">
      <c r="A58" s="227"/>
      <c r="B58" s="227"/>
      <c r="C58" s="227"/>
      <c r="D58" s="227"/>
      <c r="E58" s="227"/>
      <c r="F58" s="227"/>
      <c r="G58" s="227"/>
      <c r="H58" s="227"/>
      <c r="I58" s="227"/>
      <c r="J58" s="227"/>
      <c r="K58" s="227"/>
      <c r="L58" s="227"/>
    </row>
    <row r="59" spans="1:14">
      <c r="A59" s="227"/>
      <c r="B59" s="227"/>
      <c r="C59" s="227"/>
      <c r="D59" s="227"/>
      <c r="E59" s="227"/>
      <c r="F59" s="227"/>
      <c r="G59" s="227"/>
      <c r="H59" s="227"/>
      <c r="I59" s="227"/>
      <c r="J59" s="227"/>
      <c r="K59" s="227"/>
      <c r="L59" s="227"/>
    </row>
    <row r="60" spans="1:14">
      <c r="A60" s="227"/>
      <c r="B60" s="227"/>
      <c r="C60" s="227"/>
      <c r="D60" s="227"/>
      <c r="E60" s="227"/>
      <c r="F60" s="227"/>
      <c r="G60" s="227"/>
      <c r="H60" s="227"/>
      <c r="I60" s="226"/>
      <c r="J60" s="362" t="s">
        <v>232</v>
      </c>
      <c r="K60" s="362"/>
      <c r="L60" s="362"/>
    </row>
    <row r="61" spans="1:14">
      <c r="A61" s="227"/>
      <c r="B61" s="227"/>
      <c r="C61" s="227"/>
      <c r="D61" s="227"/>
      <c r="E61" s="227"/>
      <c r="F61" s="227"/>
      <c r="G61" s="227"/>
      <c r="H61" s="227"/>
      <c r="I61" s="227"/>
      <c r="J61" s="227"/>
      <c r="K61" s="227"/>
      <c r="L61" s="227"/>
    </row>
    <row r="62" spans="1:14">
      <c r="A62" s="227"/>
      <c r="B62" s="227"/>
      <c r="C62" s="227"/>
      <c r="D62" s="227"/>
      <c r="E62" s="227"/>
      <c r="F62" s="227"/>
      <c r="G62" s="227"/>
      <c r="H62" s="227"/>
      <c r="I62" s="226"/>
      <c r="J62" s="227"/>
      <c r="K62" s="228"/>
      <c r="L62" s="227"/>
    </row>
    <row r="63" spans="1:14">
      <c r="A63" s="227"/>
      <c r="B63" s="227"/>
      <c r="C63" s="227"/>
      <c r="D63" s="227"/>
      <c r="E63" s="227"/>
      <c r="F63" s="227"/>
      <c r="G63" s="227"/>
      <c r="H63" s="226"/>
      <c r="I63" s="226"/>
      <c r="J63" s="226"/>
      <c r="K63" s="226"/>
      <c r="L63" s="226"/>
      <c r="M63" s="225"/>
      <c r="N63" s="225"/>
    </row>
    <row r="64" spans="1:14">
      <c r="A64" s="227"/>
      <c r="B64" s="227"/>
      <c r="C64" s="227"/>
      <c r="D64" s="227"/>
      <c r="E64" s="227"/>
      <c r="F64" s="227"/>
      <c r="G64" s="227"/>
      <c r="H64" s="226"/>
      <c r="I64" s="226"/>
      <c r="J64" s="226"/>
      <c r="K64" s="226"/>
      <c r="L64" s="226"/>
      <c r="M64" s="225"/>
      <c r="N64" s="225"/>
    </row>
    <row r="65" spans="1:14">
      <c r="A65" s="227"/>
      <c r="B65" s="227"/>
      <c r="C65" s="227"/>
      <c r="D65" s="227"/>
      <c r="E65" s="227"/>
      <c r="F65" s="227"/>
      <c r="G65" s="227"/>
      <c r="H65" s="227"/>
      <c r="I65" s="226"/>
      <c r="J65" s="226"/>
      <c r="K65" s="226"/>
      <c r="L65" s="226"/>
      <c r="M65" s="225"/>
      <c r="N65" s="225"/>
    </row>
    <row r="66" spans="1:14">
      <c r="I66" s="225"/>
      <c r="J66" s="225"/>
      <c r="K66" s="225"/>
      <c r="L66" s="225"/>
      <c r="M66" s="225"/>
      <c r="N66" s="225"/>
    </row>
    <row r="67" spans="1:14">
      <c r="H67" s="225"/>
      <c r="I67" s="225"/>
    </row>
  </sheetData>
  <mergeCells count="1">
    <mergeCell ref="J60:L60"/>
  </mergeCells>
  <pageMargins left="0.19685039370078741" right="0.19685039370078741" top="0.19685039370078741" bottom="0.19685039370078741" header="0.1574803149606299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Kreu</vt:lpstr>
      <vt:lpstr>Pasqyra e Pozicionit Financiar</vt:lpstr>
      <vt:lpstr>Pasqyra e te Ardhurave</vt:lpstr>
      <vt:lpstr>Pasqyra e Ndryshimit ne Kapital</vt:lpstr>
      <vt:lpstr>Pasqyra e Rrjedhes Monetare</vt:lpstr>
      <vt:lpstr>Shenime te Pasqyrave Financiare</vt:lpstr>
      <vt:lpstr>Shenime te Pozicionit Financiar</vt:lpstr>
      <vt:lpstr>Amort. AQT</vt:lpstr>
      <vt:lpstr>Income from Activity</vt:lpstr>
      <vt:lpstr>Statement (ALB)</vt:lpstr>
      <vt:lpstr>Statement (ALB) (2)</vt:lpstr>
      <vt:lpstr>Financial instruments contin.</vt:lpstr>
      <vt:lpstr>'Financial instruments contin.'!_Hlk242583290</vt:lpstr>
      <vt:lpstr>'Amort. AQT'!Print_Area</vt:lpstr>
      <vt:lpstr>'Income from Activity'!Print_Area</vt:lpstr>
      <vt:lpstr>Kreu!Print_Area</vt:lpstr>
      <vt:lpstr>'Pasqyra e Pozicionit Financiar'!Print_Area</vt:lpstr>
      <vt:lpstr>'Pasqyra e Rrjedhes Monetare'!Print_Area</vt:lpstr>
      <vt:lpstr>'Pasqyra e te Ardhurave'!Print_Area</vt:lpstr>
      <vt:lpstr>'Shenime te Pozicionit Financiar'!Print_Area</vt:lpstr>
      <vt:lpstr>'Statement (ALB)'!Print_Area</vt:lpstr>
      <vt:lpstr>'Statement (ALB) (2)'!Print_Area</vt:lpstr>
    </vt:vector>
  </TitlesOfParts>
  <Company>Ernst &amp; Young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lindita.metalla</dc:creator>
  <cp:lastModifiedBy>Admin</cp:lastModifiedBy>
  <cp:lastPrinted>2013-06-10T17:33:59Z</cp:lastPrinted>
  <dcterms:created xsi:type="dcterms:W3CDTF">2009-01-30T00:35:17Z</dcterms:created>
  <dcterms:modified xsi:type="dcterms:W3CDTF">2020-04-26T13:43:29Z</dcterms:modified>
</cp:coreProperties>
</file>